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10" r:id="rId1"/>
  </sheets>
  <definedNames>
    <definedName name="_xlnm._FilterDatabase" localSheetId="0" hidden="1">'1'!$A$6:$P$63</definedName>
    <definedName name="_xlnm.Print_Area" localSheetId="0">'1'!$A$1:$P$63</definedName>
  </definedNames>
  <calcPr calcId="144525" concurrentCalc="0"/>
</workbook>
</file>

<file path=xl/sharedStrings.xml><?xml version="1.0" encoding="utf-8"?>
<sst xmlns="http://schemas.openxmlformats.org/spreadsheetml/2006/main" count="276" uniqueCount="102">
  <si>
    <r>
      <rPr>
        <b/>
        <sz val="22"/>
        <rFont val="宋体"/>
        <charset val="134"/>
        <scheme val="minor"/>
      </rPr>
      <t xml:space="preserve"> 合水县2020年统筹整合财政涉农资金来源及分配台账</t>
    </r>
    <r>
      <rPr>
        <b/>
        <sz val="22"/>
        <rFont val="宋体"/>
        <charset val="134"/>
        <scheme val="minor"/>
      </rPr>
      <t>(中期调整)</t>
    </r>
  </si>
  <si>
    <t>编制单位：合水县财政局</t>
  </si>
  <si>
    <t>单位：万元</t>
  </si>
  <si>
    <t>序号</t>
  </si>
  <si>
    <t>涉农整合资金来源</t>
  </si>
  <si>
    <t>整合使用涉农资金情况</t>
  </si>
  <si>
    <t>备注</t>
  </si>
  <si>
    <t>资金名称</t>
  </si>
  <si>
    <t>资金审批文号</t>
  </si>
  <si>
    <t>资金规模</t>
  </si>
  <si>
    <t>原科目</t>
  </si>
  <si>
    <t>来源单位</t>
  </si>
  <si>
    <t>未整合使用资金</t>
  </si>
  <si>
    <t>实际整合使用资金</t>
  </si>
  <si>
    <t>整合使用情况</t>
  </si>
  <si>
    <t>小计</t>
  </si>
  <si>
    <t>中央</t>
  </si>
  <si>
    <t>省级</t>
  </si>
  <si>
    <t>市级</t>
  </si>
  <si>
    <t>县级</t>
  </si>
  <si>
    <t>责任单位</t>
  </si>
  <si>
    <t>整合资金金额</t>
  </si>
  <si>
    <t>整合资金建设内容</t>
  </si>
  <si>
    <t>合计</t>
  </si>
  <si>
    <t>一</t>
  </si>
  <si>
    <t>农业产业发展</t>
  </si>
  <si>
    <t>中央财政专项扶贫资金</t>
  </si>
  <si>
    <t>甘财扶贫[2019]34号</t>
  </si>
  <si>
    <t>扶贫办</t>
  </si>
  <si>
    <t>农业农村局</t>
  </si>
  <si>
    <t>奶山羊产业发展项目</t>
  </si>
  <si>
    <t>三批财政专项扶贫资金</t>
  </si>
  <si>
    <t>甘财扶贫[2020]16号</t>
  </si>
  <si>
    <t>果业局</t>
  </si>
  <si>
    <t>现代矮化密植苹果标准化生产示范园建设项目</t>
  </si>
  <si>
    <t>水务局</t>
  </si>
  <si>
    <t>蔬菜办</t>
  </si>
  <si>
    <t>铁李川新型联体蔬菜暖棚项目</t>
  </si>
  <si>
    <t>世行六期扶贫项目(国内配套资金)</t>
  </si>
  <si>
    <t>镀锌钢架大棚建设项目</t>
  </si>
  <si>
    <t>全膜玉米种植</t>
  </si>
  <si>
    <t>金融办</t>
  </si>
  <si>
    <t>精准扶贫贷款贴息</t>
  </si>
  <si>
    <t>省级第二批扶贫小额信贷贴息资金</t>
  </si>
  <si>
    <t>甘财金[2020]6号</t>
  </si>
  <si>
    <t>农村五小产业</t>
  </si>
  <si>
    <t>省级财政专项扶贫资金</t>
  </si>
  <si>
    <t>雨露计划资助</t>
  </si>
  <si>
    <t>甘财扶贫[2020]9号</t>
  </si>
  <si>
    <t>二</t>
  </si>
  <si>
    <t>基础设施</t>
  </si>
  <si>
    <t>易地扶贫搬迁贷款贴息</t>
  </si>
  <si>
    <t>交通局</t>
  </si>
  <si>
    <t>村组道路</t>
  </si>
  <si>
    <t>水利发展资金</t>
  </si>
  <si>
    <t>甘财农[2019]64号</t>
  </si>
  <si>
    <t>林业改革发展资金</t>
  </si>
  <si>
    <t>甘财资环[2019]65号</t>
  </si>
  <si>
    <t>自然资源局</t>
  </si>
  <si>
    <t>农村危房改造资金</t>
  </si>
  <si>
    <t>甘财综[2019]63号</t>
  </si>
  <si>
    <t>住建局</t>
  </si>
  <si>
    <t>旅游发展基金</t>
  </si>
  <si>
    <t>甘财科[2019]118号</t>
  </si>
  <si>
    <t>文旅局</t>
  </si>
  <si>
    <t>安全饮水</t>
  </si>
  <si>
    <t>车购税资金</t>
  </si>
  <si>
    <t>甘财建[2019]189号</t>
  </si>
  <si>
    <t>砂石路、产业路</t>
  </si>
  <si>
    <t>中央财政专项扶贫资金（调整的）</t>
  </si>
  <si>
    <t>省级农村环境整治资金</t>
  </si>
  <si>
    <t>甘财资环[2020]13号</t>
  </si>
  <si>
    <t>生态环境局</t>
  </si>
  <si>
    <t>农业资源及生态保护补助资金</t>
  </si>
  <si>
    <t>甘财农[2020]58号</t>
  </si>
  <si>
    <t>漫水桥</t>
  </si>
  <si>
    <t>甘财资环〔2020〕65号</t>
  </si>
  <si>
    <t>农村“三化”工程</t>
  </si>
  <si>
    <t>高标准农田建设</t>
  </si>
  <si>
    <t>中央农田建设资金</t>
  </si>
  <si>
    <t>甘财农[2019]72号</t>
  </si>
  <si>
    <t>省级农田建设资金</t>
  </si>
  <si>
    <t>甘财农[2020]5号</t>
  </si>
  <si>
    <t>农村危房改造补助资金</t>
  </si>
  <si>
    <t>甘财综[2020]22号</t>
  </si>
  <si>
    <t>农业生产发展资金</t>
  </si>
  <si>
    <t>甘财农(2020)59号</t>
  </si>
  <si>
    <t>农村综合改革转移支付</t>
  </si>
  <si>
    <t>甘财农[2019]〕63号</t>
  </si>
  <si>
    <t>林业生态保护恢复资金</t>
  </si>
  <si>
    <t>甘财资环[2019]66号</t>
  </si>
  <si>
    <t>农村环境整治资金</t>
  </si>
  <si>
    <t xml:space="preserve">甘财资环[2020]6号
</t>
  </si>
  <si>
    <t>甘财建[2020]98号</t>
  </si>
  <si>
    <t>农民专业合作社资金</t>
  </si>
  <si>
    <t>甘财农[2020]10号</t>
  </si>
  <si>
    <t>耕地质量提升与化肥减量增效补助资金</t>
  </si>
  <si>
    <t>甘财农[2020]3号</t>
  </si>
  <si>
    <t xml:space="preserve">甘财农[2019]87号 </t>
  </si>
  <si>
    <t>财政局</t>
  </si>
  <si>
    <t>甘财农[2020]60号</t>
  </si>
  <si>
    <t>甘财农[2019]66号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</si>
</sst>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view="pageBreakPreview" zoomScaleNormal="100" zoomScaleSheetLayoutView="100" workbookViewId="0">
      <selection activeCell="G3" sqref="G3:O3"/>
    </sheetView>
  </sheetViews>
  <sheetFormatPr defaultColWidth="9" defaultRowHeight="13.5"/>
  <cols>
    <col min="1" max="1" width="4.125" style="1" customWidth="1"/>
    <col min="2" max="2" width="16.125" style="1" customWidth="1"/>
    <col min="3" max="6" width="11.25" style="1" customWidth="1"/>
    <col min="7" max="7" width="8.5" style="1" customWidth="1"/>
    <col min="8" max="8" width="10" style="1" customWidth="1"/>
    <col min="9" max="9" width="9.625" style="1" customWidth="1"/>
    <col min="10" max="10" width="10.5" style="1" customWidth="1"/>
    <col min="11" max="12" width="8.5" style="1" customWidth="1"/>
    <col min="13" max="13" width="11.75" style="1" customWidth="1"/>
    <col min="14" max="14" width="9.5" style="1" customWidth="1"/>
    <col min="15" max="15" width="14.875" style="1" customWidth="1"/>
    <col min="16" max="16" width="15.5" style="1" customWidth="1"/>
    <col min="17" max="16384" width="9" style="1"/>
  </cols>
  <sheetData>
    <row r="1" s="1" customFormat="1" ht="52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30" customHeight="1" spans="1:16">
      <c r="A2" s="4"/>
      <c r="B2" s="5" t="s">
        <v>1</v>
      </c>
      <c r="C2" s="5"/>
      <c r="D2" s="6"/>
      <c r="E2" s="4"/>
      <c r="F2" s="7"/>
      <c r="G2" s="7"/>
      <c r="H2" s="7"/>
      <c r="I2" s="7"/>
      <c r="J2" s="7"/>
      <c r="K2" s="7"/>
      <c r="L2" s="7"/>
      <c r="M2" s="7"/>
      <c r="N2" s="7"/>
      <c r="O2" s="7"/>
      <c r="P2" s="4" t="s">
        <v>2</v>
      </c>
    </row>
    <row r="3" s="1" customFormat="1" ht="44.25" customHeight="1" spans="1:16">
      <c r="A3" s="8" t="s">
        <v>3</v>
      </c>
      <c r="B3" s="8" t="s">
        <v>4</v>
      </c>
      <c r="C3" s="8"/>
      <c r="D3" s="8"/>
      <c r="E3" s="8"/>
      <c r="F3" s="8"/>
      <c r="G3" s="9" t="s">
        <v>5</v>
      </c>
      <c r="H3" s="10"/>
      <c r="I3" s="10"/>
      <c r="J3" s="10"/>
      <c r="K3" s="10"/>
      <c r="L3" s="10"/>
      <c r="M3" s="10"/>
      <c r="N3" s="10"/>
      <c r="O3" s="10"/>
      <c r="P3" s="8" t="s">
        <v>6</v>
      </c>
    </row>
    <row r="4" s="1" customFormat="1" ht="26.25" customHeight="1" spans="1:16">
      <c r="A4" s="8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/>
      <c r="J4" s="8"/>
      <c r="K4" s="8"/>
      <c r="L4" s="8"/>
      <c r="M4" s="8" t="s">
        <v>14</v>
      </c>
      <c r="N4" s="8"/>
      <c r="O4" s="8"/>
      <c r="P4" s="8"/>
    </row>
    <row r="5" s="1" customFormat="1" ht="30" customHeight="1" spans="1:16">
      <c r="A5" s="8"/>
      <c r="B5" s="8"/>
      <c r="C5" s="8"/>
      <c r="D5" s="8"/>
      <c r="E5" s="8"/>
      <c r="F5" s="8"/>
      <c r="G5" s="8"/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8"/>
    </row>
    <row r="6" s="1" customFormat="1" ht="29.2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="1" customFormat="1" ht="30" customHeight="1" spans="1:16">
      <c r="A7" s="8" t="s">
        <v>23</v>
      </c>
      <c r="B7" s="8"/>
      <c r="C7" s="8"/>
      <c r="D7" s="8">
        <f>SUM(D9:D63)</f>
        <v>20346.31</v>
      </c>
      <c r="E7" s="8"/>
      <c r="F7" s="8"/>
      <c r="G7" s="8">
        <f>SUM(G9:G63)</f>
        <v>5684.95</v>
      </c>
      <c r="H7" s="8">
        <f>I7+J7+K7+L7</f>
        <v>14661.36</v>
      </c>
      <c r="I7" s="8">
        <f t="shared" ref="I7:L7" si="0">I8+I24</f>
        <v>10385.36</v>
      </c>
      <c r="J7" s="8">
        <f t="shared" si="0"/>
        <v>4276</v>
      </c>
      <c r="K7" s="8">
        <f t="shared" si="0"/>
        <v>0</v>
      </c>
      <c r="L7" s="8">
        <f t="shared" si="0"/>
        <v>0</v>
      </c>
      <c r="M7" s="8"/>
      <c r="N7" s="8">
        <f>N8+N24</f>
        <v>14661.36</v>
      </c>
      <c r="O7" s="8"/>
      <c r="P7" s="8"/>
    </row>
    <row r="8" s="1" customFormat="1" ht="30" customHeight="1" spans="1:16">
      <c r="A8" s="8" t="s">
        <v>24</v>
      </c>
      <c r="B8" s="8" t="s">
        <v>25</v>
      </c>
      <c r="C8" s="8"/>
      <c r="D8" s="8"/>
      <c r="E8" s="8"/>
      <c r="F8" s="8"/>
      <c r="G8" s="8"/>
      <c r="H8" s="8">
        <f>SUM(H9:H23)</f>
        <v>4580.118456</v>
      </c>
      <c r="I8" s="8">
        <f>SUM(I9:I23)</f>
        <v>4335.118456</v>
      </c>
      <c r="J8" s="8">
        <f>SUM(J9:J23)</f>
        <v>245</v>
      </c>
      <c r="K8" s="8">
        <f>SUM(K9:K23)</f>
        <v>0</v>
      </c>
      <c r="L8" s="8">
        <f>SUM(L9:L23)</f>
        <v>0</v>
      </c>
      <c r="M8" s="8"/>
      <c r="N8" s="8">
        <f>SUM(N9:N23)</f>
        <v>4580.118456</v>
      </c>
      <c r="O8" s="12"/>
      <c r="P8" s="8"/>
    </row>
    <row r="9" s="1" customFormat="1" ht="32.1" customHeight="1" spans="1:16">
      <c r="A9" s="11">
        <v>1</v>
      </c>
      <c r="B9" s="12" t="s">
        <v>26</v>
      </c>
      <c r="C9" s="12" t="s">
        <v>27</v>
      </c>
      <c r="D9" s="13">
        <v>6447</v>
      </c>
      <c r="E9" s="12">
        <v>2130599</v>
      </c>
      <c r="F9" s="12" t="s">
        <v>28</v>
      </c>
      <c r="G9" s="11"/>
      <c r="H9" s="11">
        <f>I9+J9+K9+L9</f>
        <v>1340</v>
      </c>
      <c r="I9" s="12">
        <v>1340</v>
      </c>
      <c r="J9" s="12"/>
      <c r="K9" s="12"/>
      <c r="L9" s="11"/>
      <c r="M9" s="12" t="s">
        <v>29</v>
      </c>
      <c r="N9" s="18">
        <f t="shared" ref="N9:N15" si="1">H9</f>
        <v>1340</v>
      </c>
      <c r="O9" s="12" t="s">
        <v>30</v>
      </c>
      <c r="P9" s="14"/>
    </row>
    <row r="10" s="1" customFormat="1" ht="32.1" customHeight="1" spans="1:16">
      <c r="A10" s="11">
        <v>2</v>
      </c>
      <c r="B10" s="12" t="s">
        <v>26</v>
      </c>
      <c r="C10" s="12" t="s">
        <v>27</v>
      </c>
      <c r="D10" s="13"/>
      <c r="E10" s="12">
        <v>2130599</v>
      </c>
      <c r="F10" s="12" t="s">
        <v>28</v>
      </c>
      <c r="G10" s="11"/>
      <c r="H10" s="11">
        <f>I10+J10+K10+L10</f>
        <v>5.168456</v>
      </c>
      <c r="I10" s="12">
        <v>5.168456</v>
      </c>
      <c r="J10" s="12"/>
      <c r="K10" s="12"/>
      <c r="L10" s="11"/>
      <c r="M10" s="12" t="s">
        <v>29</v>
      </c>
      <c r="N10" s="18">
        <f t="shared" si="1"/>
        <v>5.168456</v>
      </c>
      <c r="O10" s="12" t="s">
        <v>30</v>
      </c>
      <c r="P10" s="14"/>
    </row>
    <row r="11" s="1" customFormat="1" ht="32.1" customHeight="1" spans="1:16">
      <c r="A11" s="11">
        <v>3</v>
      </c>
      <c r="B11" s="12" t="s">
        <v>31</v>
      </c>
      <c r="C11" s="12" t="s">
        <v>32</v>
      </c>
      <c r="D11" s="13">
        <v>118</v>
      </c>
      <c r="E11" s="12">
        <v>2130599</v>
      </c>
      <c r="F11" s="12" t="s">
        <v>28</v>
      </c>
      <c r="G11" s="11">
        <v>59.15</v>
      </c>
      <c r="H11" s="11">
        <f>I11+J11+K11+L11</f>
        <v>34.75</v>
      </c>
      <c r="I11" s="12">
        <v>34.75</v>
      </c>
      <c r="J11" s="12"/>
      <c r="K11" s="12"/>
      <c r="L11" s="11"/>
      <c r="M11" s="12" t="s">
        <v>29</v>
      </c>
      <c r="N11" s="18">
        <f t="shared" si="1"/>
        <v>34.75</v>
      </c>
      <c r="O11" s="12" t="s">
        <v>30</v>
      </c>
      <c r="P11" s="14"/>
    </row>
    <row r="12" s="1" customFormat="1" ht="45.95" customHeight="1" spans="1:16">
      <c r="A12" s="11">
        <v>4</v>
      </c>
      <c r="B12" s="12" t="s">
        <v>26</v>
      </c>
      <c r="C12" s="12" t="s">
        <v>27</v>
      </c>
      <c r="D12" s="13"/>
      <c r="E12" s="12">
        <v>2130599</v>
      </c>
      <c r="F12" s="12" t="s">
        <v>28</v>
      </c>
      <c r="G12" s="11"/>
      <c r="H12" s="11">
        <f>I12+J12+K12+L12</f>
        <v>505.47381</v>
      </c>
      <c r="I12" s="12">
        <f>954.4-448.92619</f>
        <v>505.47381</v>
      </c>
      <c r="J12" s="12"/>
      <c r="K12" s="12"/>
      <c r="L12" s="11"/>
      <c r="M12" s="12" t="s">
        <v>33</v>
      </c>
      <c r="N12" s="18">
        <f t="shared" si="1"/>
        <v>505.47381</v>
      </c>
      <c r="O12" s="12" t="s">
        <v>34</v>
      </c>
      <c r="P12" s="14"/>
    </row>
    <row r="13" s="1" customFormat="1" ht="45.95" customHeight="1" spans="1:16">
      <c r="A13" s="11"/>
      <c r="B13" s="12" t="s">
        <v>26</v>
      </c>
      <c r="C13" s="12" t="s">
        <v>27</v>
      </c>
      <c r="D13" s="13"/>
      <c r="E13" s="12">
        <v>2130599</v>
      </c>
      <c r="F13" s="12" t="s">
        <v>28</v>
      </c>
      <c r="G13" s="11"/>
      <c r="H13" s="11">
        <f>I13+J13+K13+L13</f>
        <v>235.786292</v>
      </c>
      <c r="I13" s="12">
        <v>235.786292</v>
      </c>
      <c r="J13" s="12"/>
      <c r="K13" s="12"/>
      <c r="L13" s="11"/>
      <c r="M13" s="12" t="s">
        <v>28</v>
      </c>
      <c r="N13" s="18">
        <f t="shared" si="1"/>
        <v>235.786292</v>
      </c>
      <c r="O13" s="12" t="s">
        <v>34</v>
      </c>
      <c r="P13" s="14"/>
    </row>
    <row r="14" s="1" customFormat="1" ht="32.1" customHeight="1" spans="1:16">
      <c r="A14" s="11">
        <v>5</v>
      </c>
      <c r="B14" s="12" t="s">
        <v>26</v>
      </c>
      <c r="C14" s="12" t="s">
        <v>27</v>
      </c>
      <c r="D14" s="13"/>
      <c r="E14" s="12">
        <v>2130599</v>
      </c>
      <c r="F14" s="12" t="s">
        <v>28</v>
      </c>
      <c r="G14" s="11"/>
      <c r="H14" s="11">
        <f t="shared" ref="H14:H23" si="2">I14+J14+K14+L14</f>
        <v>248.309898</v>
      </c>
      <c r="I14" s="12">
        <v>248.309898</v>
      </c>
      <c r="J14" s="12"/>
      <c r="K14" s="12"/>
      <c r="L14" s="11"/>
      <c r="M14" s="12" t="s">
        <v>35</v>
      </c>
      <c r="N14" s="18">
        <f t="shared" si="1"/>
        <v>248.309898</v>
      </c>
      <c r="O14" s="12" t="s">
        <v>34</v>
      </c>
      <c r="P14" s="14"/>
    </row>
    <row r="15" s="1" customFormat="1" ht="32.1" customHeight="1" spans="1:16">
      <c r="A15" s="11">
        <v>6</v>
      </c>
      <c r="B15" s="12" t="s">
        <v>26</v>
      </c>
      <c r="C15" s="12" t="s">
        <v>27</v>
      </c>
      <c r="D15" s="13"/>
      <c r="E15" s="12">
        <v>2130599</v>
      </c>
      <c r="F15" s="12" t="s">
        <v>28</v>
      </c>
      <c r="G15" s="11"/>
      <c r="H15" s="11">
        <f t="shared" si="2"/>
        <v>120</v>
      </c>
      <c r="I15" s="12">
        <v>120</v>
      </c>
      <c r="J15" s="12"/>
      <c r="K15" s="12"/>
      <c r="L15" s="11"/>
      <c r="M15" s="12" t="s">
        <v>36</v>
      </c>
      <c r="N15" s="18">
        <f t="shared" si="1"/>
        <v>120</v>
      </c>
      <c r="O15" s="12" t="s">
        <v>37</v>
      </c>
      <c r="P15" s="14"/>
    </row>
    <row r="16" s="1" customFormat="1" ht="32.1" customHeight="1" spans="1:16">
      <c r="A16" s="11">
        <v>7</v>
      </c>
      <c r="B16" s="12" t="s">
        <v>26</v>
      </c>
      <c r="C16" s="12" t="s">
        <v>27</v>
      </c>
      <c r="D16" s="13"/>
      <c r="E16" s="12">
        <v>2130599</v>
      </c>
      <c r="F16" s="12" t="s">
        <v>28</v>
      </c>
      <c r="G16" s="11"/>
      <c r="H16" s="11">
        <f t="shared" si="2"/>
        <v>200</v>
      </c>
      <c r="I16" s="12">
        <v>200</v>
      </c>
      <c r="J16" s="12"/>
      <c r="K16" s="12"/>
      <c r="L16" s="11"/>
      <c r="M16" s="12" t="s">
        <v>28</v>
      </c>
      <c r="N16" s="18">
        <f t="shared" ref="N15:N20" si="3">H16</f>
        <v>200</v>
      </c>
      <c r="O16" s="12" t="s">
        <v>38</v>
      </c>
      <c r="P16" s="14"/>
    </row>
    <row r="17" s="1" customFormat="1" ht="32.1" customHeight="1" spans="1:16">
      <c r="A17" s="11">
        <v>8</v>
      </c>
      <c r="B17" s="12" t="s">
        <v>26</v>
      </c>
      <c r="C17" s="12" t="s">
        <v>27</v>
      </c>
      <c r="D17" s="13"/>
      <c r="E17" s="12">
        <v>2130599</v>
      </c>
      <c r="F17" s="12" t="s">
        <v>28</v>
      </c>
      <c r="G17" s="11"/>
      <c r="H17" s="11">
        <f t="shared" si="2"/>
        <v>486.2</v>
      </c>
      <c r="I17" s="12">
        <v>486.2</v>
      </c>
      <c r="J17" s="12"/>
      <c r="K17" s="12"/>
      <c r="L17" s="11"/>
      <c r="M17" s="12" t="s">
        <v>36</v>
      </c>
      <c r="N17" s="18">
        <v>486.2</v>
      </c>
      <c r="O17" s="12" t="s">
        <v>39</v>
      </c>
      <c r="P17" s="14"/>
    </row>
    <row r="18" s="1" customFormat="1" ht="32.1" customHeight="1" spans="1:16">
      <c r="A18" s="11">
        <v>9</v>
      </c>
      <c r="B18" s="12" t="s">
        <v>26</v>
      </c>
      <c r="C18" s="12" t="s">
        <v>27</v>
      </c>
      <c r="D18" s="13"/>
      <c r="E18" s="12">
        <v>2130599</v>
      </c>
      <c r="F18" s="12" t="s">
        <v>28</v>
      </c>
      <c r="G18" s="11"/>
      <c r="H18" s="11">
        <f t="shared" si="2"/>
        <v>400</v>
      </c>
      <c r="I18" s="12">
        <v>400</v>
      </c>
      <c r="J18" s="12"/>
      <c r="K18" s="12"/>
      <c r="L18" s="11"/>
      <c r="M18" s="12" t="s">
        <v>29</v>
      </c>
      <c r="N18" s="18">
        <f t="shared" si="3"/>
        <v>400</v>
      </c>
      <c r="O18" s="12" t="s">
        <v>40</v>
      </c>
      <c r="P18" s="14"/>
    </row>
    <row r="19" s="1" customFormat="1" ht="32.1" customHeight="1" spans="1:16">
      <c r="A19" s="11">
        <v>10</v>
      </c>
      <c r="B19" s="12" t="s">
        <v>26</v>
      </c>
      <c r="C19" s="12" t="s">
        <v>27</v>
      </c>
      <c r="D19" s="13"/>
      <c r="E19" s="12">
        <v>2130507</v>
      </c>
      <c r="F19" s="12" t="s">
        <v>28</v>
      </c>
      <c r="G19" s="11"/>
      <c r="H19" s="11">
        <f t="shared" si="2"/>
        <v>664</v>
      </c>
      <c r="I19" s="12">
        <v>664</v>
      </c>
      <c r="J19" s="12"/>
      <c r="K19" s="12"/>
      <c r="L19" s="11"/>
      <c r="M19" s="12" t="s">
        <v>41</v>
      </c>
      <c r="N19" s="18">
        <f t="shared" si="3"/>
        <v>664</v>
      </c>
      <c r="O19" s="12" t="s">
        <v>42</v>
      </c>
      <c r="P19" s="14"/>
    </row>
    <row r="20" s="1" customFormat="1" ht="48" customHeight="1" spans="1:16">
      <c r="A20" s="11">
        <v>11</v>
      </c>
      <c r="B20" s="12" t="s">
        <v>43</v>
      </c>
      <c r="C20" s="12" t="s">
        <v>44</v>
      </c>
      <c r="D20" s="13">
        <v>152</v>
      </c>
      <c r="E20" s="12">
        <v>2130507</v>
      </c>
      <c r="F20" s="12" t="s">
        <v>28</v>
      </c>
      <c r="G20" s="11">
        <v>0</v>
      </c>
      <c r="H20" s="11">
        <f t="shared" si="2"/>
        <v>152</v>
      </c>
      <c r="I20" s="12"/>
      <c r="J20" s="12">
        <v>152</v>
      </c>
      <c r="K20" s="12"/>
      <c r="L20" s="11"/>
      <c r="M20" s="12" t="s">
        <v>41</v>
      </c>
      <c r="N20" s="18">
        <f t="shared" si="3"/>
        <v>152</v>
      </c>
      <c r="O20" s="12" t="s">
        <v>42</v>
      </c>
      <c r="P20" s="14"/>
    </row>
    <row r="21" s="1" customFormat="1" ht="32.1" customHeight="1" spans="1:16">
      <c r="A21" s="11">
        <v>12</v>
      </c>
      <c r="B21" s="12" t="s">
        <v>26</v>
      </c>
      <c r="C21" s="12" t="s">
        <v>27</v>
      </c>
      <c r="D21" s="13"/>
      <c r="E21" s="12">
        <v>2130599</v>
      </c>
      <c r="F21" s="12" t="s">
        <v>28</v>
      </c>
      <c r="G21" s="11"/>
      <c r="H21" s="11">
        <f t="shared" si="2"/>
        <v>95.43</v>
      </c>
      <c r="I21" s="12">
        <v>95.43</v>
      </c>
      <c r="J21" s="12"/>
      <c r="K21" s="12"/>
      <c r="L21" s="11"/>
      <c r="M21" s="12" t="s">
        <v>29</v>
      </c>
      <c r="N21" s="18">
        <v>95.43</v>
      </c>
      <c r="O21" s="12" t="s">
        <v>45</v>
      </c>
      <c r="P21" s="14"/>
    </row>
    <row r="22" s="1" customFormat="1" ht="32.1" customHeight="1" spans="1:16">
      <c r="A22" s="11">
        <v>13</v>
      </c>
      <c r="B22" s="12" t="s">
        <v>46</v>
      </c>
      <c r="C22" s="12" t="s">
        <v>27</v>
      </c>
      <c r="D22" s="13">
        <v>3888</v>
      </c>
      <c r="E22" s="12">
        <v>2130599</v>
      </c>
      <c r="F22" s="12" t="s">
        <v>28</v>
      </c>
      <c r="G22" s="11">
        <v>100</v>
      </c>
      <c r="H22" s="11">
        <f t="shared" si="2"/>
        <v>46.5</v>
      </c>
      <c r="I22" s="12"/>
      <c r="J22" s="12">
        <v>46.5</v>
      </c>
      <c r="K22" s="12"/>
      <c r="L22" s="11"/>
      <c r="M22" s="12" t="s">
        <v>28</v>
      </c>
      <c r="N22" s="18">
        <f t="shared" ref="N22:N28" si="4">H22</f>
        <v>46.5</v>
      </c>
      <c r="O22" s="12" t="s">
        <v>47</v>
      </c>
      <c r="P22" s="14"/>
    </row>
    <row r="23" s="1" customFormat="1" ht="32.1" customHeight="1" spans="1:16">
      <c r="A23" s="11">
        <v>14</v>
      </c>
      <c r="B23" s="12" t="s">
        <v>46</v>
      </c>
      <c r="C23" s="12" t="s">
        <v>48</v>
      </c>
      <c r="D23" s="13"/>
      <c r="E23" s="12">
        <v>2130599</v>
      </c>
      <c r="F23" s="12" t="s">
        <v>28</v>
      </c>
      <c r="G23" s="11"/>
      <c r="H23" s="11">
        <f t="shared" si="2"/>
        <v>46.5</v>
      </c>
      <c r="I23" s="12"/>
      <c r="J23" s="12">
        <v>46.5</v>
      </c>
      <c r="K23" s="12"/>
      <c r="L23" s="11"/>
      <c r="M23" s="12" t="s">
        <v>28</v>
      </c>
      <c r="N23" s="18">
        <f t="shared" si="4"/>
        <v>46.5</v>
      </c>
      <c r="O23" s="12" t="s">
        <v>47</v>
      </c>
      <c r="P23" s="14"/>
    </row>
    <row r="24" s="1" customFormat="1" ht="32.1" customHeight="1" spans="1:16">
      <c r="A24" s="8" t="s">
        <v>49</v>
      </c>
      <c r="B24" s="8" t="s">
        <v>50</v>
      </c>
      <c r="C24" s="12"/>
      <c r="D24" s="8"/>
      <c r="E24" s="8"/>
      <c r="F24" s="8"/>
      <c r="G24" s="8"/>
      <c r="H24" s="8">
        <f t="shared" ref="H24:L24" si="5">SUM(H25:H52)</f>
        <v>10081.241544</v>
      </c>
      <c r="I24" s="8">
        <f t="shared" si="5"/>
        <v>6050.241544</v>
      </c>
      <c r="J24" s="8">
        <f t="shared" si="5"/>
        <v>4031</v>
      </c>
      <c r="K24" s="8">
        <f t="shared" si="5"/>
        <v>0</v>
      </c>
      <c r="L24" s="8">
        <f t="shared" si="5"/>
        <v>0</v>
      </c>
      <c r="M24" s="8"/>
      <c r="N24" s="8">
        <f>SUM(N25:N52)</f>
        <v>10081.241544</v>
      </c>
      <c r="O24" s="12"/>
      <c r="P24" s="14"/>
    </row>
    <row r="25" s="1" customFormat="1" ht="32.1" customHeight="1" spans="1:16">
      <c r="A25" s="11">
        <v>1</v>
      </c>
      <c r="B25" s="12" t="s">
        <v>26</v>
      </c>
      <c r="C25" s="12" t="s">
        <v>27</v>
      </c>
      <c r="D25" s="13"/>
      <c r="E25" s="12">
        <v>2130507</v>
      </c>
      <c r="F25" s="12" t="s">
        <v>28</v>
      </c>
      <c r="G25" s="11"/>
      <c r="H25" s="11">
        <f t="shared" ref="H25:H52" si="6">I25+J25+K25+L25</f>
        <v>268</v>
      </c>
      <c r="I25" s="12">
        <v>268</v>
      </c>
      <c r="J25" s="12"/>
      <c r="K25" s="12"/>
      <c r="L25" s="11"/>
      <c r="M25" s="12" t="s">
        <v>41</v>
      </c>
      <c r="N25" s="18">
        <f t="shared" si="4"/>
        <v>268</v>
      </c>
      <c r="O25" s="12" t="s">
        <v>51</v>
      </c>
      <c r="P25" s="14"/>
    </row>
    <row r="26" s="1" customFormat="1" ht="32.1" customHeight="1" spans="1:16">
      <c r="A26" s="11">
        <v>2</v>
      </c>
      <c r="B26" s="12" t="s">
        <v>46</v>
      </c>
      <c r="C26" s="12" t="s">
        <v>48</v>
      </c>
      <c r="D26" s="13">
        <v>78</v>
      </c>
      <c r="E26" s="12">
        <v>2130507</v>
      </c>
      <c r="F26" s="12" t="s">
        <v>28</v>
      </c>
      <c r="G26" s="11">
        <v>0</v>
      </c>
      <c r="H26" s="11">
        <f t="shared" si="6"/>
        <v>15</v>
      </c>
      <c r="I26" s="12"/>
      <c r="J26" s="12">
        <v>15</v>
      </c>
      <c r="K26" s="12"/>
      <c r="L26" s="11"/>
      <c r="M26" s="12" t="s">
        <v>41</v>
      </c>
      <c r="N26" s="18">
        <f t="shared" si="4"/>
        <v>15</v>
      </c>
      <c r="O26" s="12" t="s">
        <v>51</v>
      </c>
      <c r="P26" s="14"/>
    </row>
    <row r="27" s="1" customFormat="1" ht="32.1" customHeight="1" spans="1:16">
      <c r="A27" s="11">
        <v>3</v>
      </c>
      <c r="B27" s="12" t="s">
        <v>26</v>
      </c>
      <c r="C27" s="12" t="s">
        <v>27</v>
      </c>
      <c r="D27" s="13"/>
      <c r="E27" s="12">
        <v>2130599</v>
      </c>
      <c r="F27" s="12" t="s">
        <v>28</v>
      </c>
      <c r="G27" s="11"/>
      <c r="H27" s="11">
        <f t="shared" si="6"/>
        <v>980.5</v>
      </c>
      <c r="I27" s="12">
        <v>980.5</v>
      </c>
      <c r="J27" s="12"/>
      <c r="K27" s="12"/>
      <c r="L27" s="11"/>
      <c r="M27" s="12" t="s">
        <v>52</v>
      </c>
      <c r="N27" s="18">
        <f t="shared" si="4"/>
        <v>980.5</v>
      </c>
      <c r="O27" s="12" t="s">
        <v>53</v>
      </c>
      <c r="P27" s="14"/>
    </row>
    <row r="28" s="1" customFormat="1" ht="32.1" customHeight="1" spans="1:16">
      <c r="A28" s="11">
        <v>4</v>
      </c>
      <c r="B28" s="12" t="s">
        <v>46</v>
      </c>
      <c r="C28" s="12" t="s">
        <v>27</v>
      </c>
      <c r="D28" s="13"/>
      <c r="E28" s="12">
        <v>2130599</v>
      </c>
      <c r="F28" s="12" t="s">
        <v>28</v>
      </c>
      <c r="G28" s="11"/>
      <c r="H28" s="11">
        <f t="shared" si="6"/>
        <v>1166.6288</v>
      </c>
      <c r="I28" s="12"/>
      <c r="J28" s="12">
        <v>1166.6288</v>
      </c>
      <c r="K28" s="12"/>
      <c r="L28" s="11"/>
      <c r="M28" s="12" t="s">
        <v>52</v>
      </c>
      <c r="N28" s="18">
        <f t="shared" si="4"/>
        <v>1166.6288</v>
      </c>
      <c r="O28" s="12" t="s">
        <v>53</v>
      </c>
      <c r="P28" s="14"/>
    </row>
    <row r="29" s="1" customFormat="1" ht="32.1" customHeight="1" spans="1:16">
      <c r="A29" s="11">
        <v>5</v>
      </c>
      <c r="B29" s="12" t="s">
        <v>26</v>
      </c>
      <c r="C29" s="12" t="s">
        <v>27</v>
      </c>
      <c r="D29" s="13"/>
      <c r="E29" s="12">
        <v>2130599</v>
      </c>
      <c r="F29" s="12" t="s">
        <v>28</v>
      </c>
      <c r="G29" s="11"/>
      <c r="H29" s="11">
        <f t="shared" si="6"/>
        <v>139.461544</v>
      </c>
      <c r="I29" s="12">
        <f>135.561544+3.9</f>
        <v>139.461544</v>
      </c>
      <c r="J29" s="12"/>
      <c r="K29" s="12"/>
      <c r="L29" s="11"/>
      <c r="M29" s="12" t="s">
        <v>52</v>
      </c>
      <c r="N29" s="18">
        <f>135.561544+3.9</f>
        <v>139.461544</v>
      </c>
      <c r="O29" s="12" t="s">
        <v>53</v>
      </c>
      <c r="P29" s="14"/>
    </row>
    <row r="30" s="1" customFormat="1" ht="32.1" customHeight="1" spans="1:16">
      <c r="A30" s="11">
        <v>6</v>
      </c>
      <c r="B30" s="12" t="s">
        <v>54</v>
      </c>
      <c r="C30" s="12" t="s">
        <v>55</v>
      </c>
      <c r="D30" s="13">
        <v>1117</v>
      </c>
      <c r="E30" s="12">
        <v>2130399</v>
      </c>
      <c r="F30" s="12" t="s">
        <v>35</v>
      </c>
      <c r="G30" s="11">
        <v>445</v>
      </c>
      <c r="H30" s="11">
        <f t="shared" si="6"/>
        <v>672</v>
      </c>
      <c r="I30" s="12">
        <v>672</v>
      </c>
      <c r="J30" s="12"/>
      <c r="K30" s="12"/>
      <c r="L30" s="11"/>
      <c r="M30" s="12" t="s">
        <v>52</v>
      </c>
      <c r="N30" s="18">
        <v>672</v>
      </c>
      <c r="O30" s="12" t="s">
        <v>53</v>
      </c>
      <c r="P30" s="14"/>
    </row>
    <row r="31" s="1" customFormat="1" ht="32.1" customHeight="1" spans="1:16">
      <c r="A31" s="11">
        <v>7</v>
      </c>
      <c r="B31" s="12" t="s">
        <v>56</v>
      </c>
      <c r="C31" s="12" t="s">
        <v>57</v>
      </c>
      <c r="D31" s="13">
        <v>1506.68</v>
      </c>
      <c r="E31" s="12">
        <v>2130207</v>
      </c>
      <c r="F31" s="12" t="s">
        <v>58</v>
      </c>
      <c r="G31" s="11">
        <v>1181</v>
      </c>
      <c r="H31" s="11">
        <f t="shared" si="6"/>
        <v>325.68</v>
      </c>
      <c r="I31" s="12">
        <v>325.68</v>
      </c>
      <c r="J31" s="12"/>
      <c r="K31" s="12"/>
      <c r="L31" s="11"/>
      <c r="M31" s="12" t="s">
        <v>52</v>
      </c>
      <c r="N31" s="18">
        <v>325.68</v>
      </c>
      <c r="O31" s="12" t="s">
        <v>53</v>
      </c>
      <c r="P31" s="14"/>
    </row>
    <row r="32" s="1" customFormat="1" ht="32.1" customHeight="1" spans="1:16">
      <c r="A32" s="11">
        <v>8</v>
      </c>
      <c r="B32" s="12" t="s">
        <v>59</v>
      </c>
      <c r="C32" s="12" t="s">
        <v>60</v>
      </c>
      <c r="D32" s="13">
        <v>138</v>
      </c>
      <c r="E32" s="12">
        <v>2210105</v>
      </c>
      <c r="F32" s="12" t="s">
        <v>61</v>
      </c>
      <c r="G32" s="11">
        <v>0</v>
      </c>
      <c r="H32" s="11">
        <f t="shared" si="6"/>
        <v>138</v>
      </c>
      <c r="I32" s="12">
        <v>138</v>
      </c>
      <c r="J32" s="12"/>
      <c r="K32" s="12"/>
      <c r="L32" s="11"/>
      <c r="M32" s="12" t="s">
        <v>52</v>
      </c>
      <c r="N32" s="18">
        <v>138</v>
      </c>
      <c r="O32" s="12" t="s">
        <v>53</v>
      </c>
      <c r="P32" s="14"/>
    </row>
    <row r="33" s="1" customFormat="1" ht="32.1" customHeight="1" spans="1:16">
      <c r="A33" s="11">
        <v>9</v>
      </c>
      <c r="B33" s="12" t="s">
        <v>62</v>
      </c>
      <c r="C33" s="12" t="s">
        <v>63</v>
      </c>
      <c r="D33" s="13">
        <v>16</v>
      </c>
      <c r="E33" s="12">
        <v>2070904</v>
      </c>
      <c r="F33" s="12" t="s">
        <v>64</v>
      </c>
      <c r="G33" s="11"/>
      <c r="H33" s="11">
        <f t="shared" si="6"/>
        <v>12.65</v>
      </c>
      <c r="I33" s="12">
        <v>12.65</v>
      </c>
      <c r="J33" s="12"/>
      <c r="K33" s="12"/>
      <c r="L33" s="11"/>
      <c r="M33" s="12" t="s">
        <v>52</v>
      </c>
      <c r="N33" s="18">
        <v>12.65</v>
      </c>
      <c r="O33" s="12" t="s">
        <v>53</v>
      </c>
      <c r="P33" s="14"/>
    </row>
    <row r="34" s="1" customFormat="1" ht="32.1" customHeight="1" spans="1:16">
      <c r="A34" s="11">
        <v>10</v>
      </c>
      <c r="B34" s="12" t="s">
        <v>46</v>
      </c>
      <c r="C34" s="12" t="s">
        <v>27</v>
      </c>
      <c r="D34" s="13"/>
      <c r="E34" s="12">
        <v>2130599</v>
      </c>
      <c r="F34" s="12" t="s">
        <v>28</v>
      </c>
      <c r="G34" s="11"/>
      <c r="H34" s="11">
        <f t="shared" si="6"/>
        <v>850</v>
      </c>
      <c r="I34" s="12"/>
      <c r="J34" s="12">
        <v>850</v>
      </c>
      <c r="K34" s="12"/>
      <c r="L34" s="11"/>
      <c r="M34" s="12" t="s">
        <v>35</v>
      </c>
      <c r="N34" s="18">
        <f t="shared" ref="N34:N39" si="7">H34</f>
        <v>850</v>
      </c>
      <c r="O34" s="12" t="s">
        <v>65</v>
      </c>
      <c r="P34" s="14"/>
    </row>
    <row r="35" s="1" customFormat="1" ht="32.1" customHeight="1" spans="1:16">
      <c r="A35" s="11">
        <v>11</v>
      </c>
      <c r="B35" s="12" t="s">
        <v>31</v>
      </c>
      <c r="C35" s="12" t="s">
        <v>32</v>
      </c>
      <c r="D35" s="13"/>
      <c r="E35" s="12">
        <v>2130599</v>
      </c>
      <c r="F35" s="12" t="s">
        <v>28</v>
      </c>
      <c r="G35" s="11"/>
      <c r="H35" s="11">
        <f t="shared" si="6"/>
        <v>14.1</v>
      </c>
      <c r="I35" s="12">
        <v>14.1</v>
      </c>
      <c r="J35" s="12"/>
      <c r="K35" s="12"/>
      <c r="L35" s="11"/>
      <c r="M35" s="12" t="s">
        <v>35</v>
      </c>
      <c r="N35" s="18">
        <f t="shared" si="7"/>
        <v>14.1</v>
      </c>
      <c r="O35" s="12" t="s">
        <v>65</v>
      </c>
      <c r="P35" s="14"/>
    </row>
    <row r="36" s="1" customFormat="1" ht="32.1" customHeight="1" spans="1:16">
      <c r="A36" s="11">
        <v>12</v>
      </c>
      <c r="B36" s="12" t="s">
        <v>62</v>
      </c>
      <c r="C36" s="12" t="s">
        <v>63</v>
      </c>
      <c r="D36" s="13"/>
      <c r="E36" s="12">
        <v>2070904</v>
      </c>
      <c r="F36" s="12" t="s">
        <v>64</v>
      </c>
      <c r="G36" s="11">
        <v>0</v>
      </c>
      <c r="H36" s="11">
        <f t="shared" si="6"/>
        <v>3.35</v>
      </c>
      <c r="I36" s="12">
        <v>3.35</v>
      </c>
      <c r="J36" s="12"/>
      <c r="K36" s="12"/>
      <c r="L36" s="11"/>
      <c r="M36" s="12" t="s">
        <v>35</v>
      </c>
      <c r="N36" s="18">
        <v>3.35</v>
      </c>
      <c r="O36" s="12" t="s">
        <v>65</v>
      </c>
      <c r="P36" s="14"/>
    </row>
    <row r="37" s="1" customFormat="1" ht="32.1" customHeight="1" spans="1:16">
      <c r="A37" s="11">
        <v>13</v>
      </c>
      <c r="B37" s="12" t="s">
        <v>66</v>
      </c>
      <c r="C37" s="12" t="s">
        <v>67</v>
      </c>
      <c r="D37" s="13">
        <v>759</v>
      </c>
      <c r="E37" s="12">
        <v>2140602</v>
      </c>
      <c r="F37" s="12" t="s">
        <v>52</v>
      </c>
      <c r="G37" s="11">
        <v>0</v>
      </c>
      <c r="H37" s="11">
        <f t="shared" si="6"/>
        <v>655</v>
      </c>
      <c r="I37" s="12">
        <v>655</v>
      </c>
      <c r="J37" s="12"/>
      <c r="K37" s="12"/>
      <c r="L37" s="11"/>
      <c r="M37" s="12" t="s">
        <v>35</v>
      </c>
      <c r="N37" s="18">
        <v>655</v>
      </c>
      <c r="O37" s="12" t="s">
        <v>65</v>
      </c>
      <c r="P37" s="14"/>
    </row>
    <row r="38" s="1" customFormat="1" ht="32.1" customHeight="1" spans="1:16">
      <c r="A38" s="11">
        <v>14</v>
      </c>
      <c r="B38" s="12" t="s">
        <v>46</v>
      </c>
      <c r="C38" s="12" t="s">
        <v>27</v>
      </c>
      <c r="D38" s="13"/>
      <c r="E38" s="12">
        <v>2130599</v>
      </c>
      <c r="F38" s="12" t="s">
        <v>28</v>
      </c>
      <c r="G38" s="11"/>
      <c r="H38" s="11">
        <f t="shared" si="6"/>
        <v>128.6</v>
      </c>
      <c r="I38" s="12"/>
      <c r="J38" s="12">
        <v>128.6</v>
      </c>
      <c r="K38" s="12"/>
      <c r="L38" s="11"/>
      <c r="M38" s="12" t="s">
        <v>28</v>
      </c>
      <c r="N38" s="18">
        <f t="shared" si="7"/>
        <v>128.6</v>
      </c>
      <c r="O38" s="12" t="s">
        <v>68</v>
      </c>
      <c r="P38" s="14"/>
    </row>
    <row r="39" s="1" customFormat="1" ht="32.1" customHeight="1" spans="1:16">
      <c r="A39" s="11">
        <v>15</v>
      </c>
      <c r="B39" s="12" t="s">
        <v>46</v>
      </c>
      <c r="C39" s="12" t="s">
        <v>48</v>
      </c>
      <c r="D39" s="13"/>
      <c r="E39" s="12">
        <v>2130599</v>
      </c>
      <c r="F39" s="12" t="s">
        <v>28</v>
      </c>
      <c r="G39" s="11"/>
      <c r="H39" s="11">
        <f t="shared" si="6"/>
        <v>16.5</v>
      </c>
      <c r="I39" s="12"/>
      <c r="J39" s="12">
        <v>16.5</v>
      </c>
      <c r="K39" s="12"/>
      <c r="L39" s="11"/>
      <c r="M39" s="12" t="s">
        <v>28</v>
      </c>
      <c r="N39" s="18">
        <f t="shared" si="7"/>
        <v>16.5</v>
      </c>
      <c r="O39" s="12" t="s">
        <v>68</v>
      </c>
      <c r="P39" s="14"/>
    </row>
    <row r="40" s="1" customFormat="1" ht="32.1" customHeight="1" spans="1:16">
      <c r="A40" s="11">
        <v>16</v>
      </c>
      <c r="B40" s="12" t="s">
        <v>69</v>
      </c>
      <c r="C40" s="12" t="s">
        <v>27</v>
      </c>
      <c r="D40" s="13"/>
      <c r="E40" s="12">
        <v>2130599</v>
      </c>
      <c r="F40" s="12" t="s">
        <v>28</v>
      </c>
      <c r="G40" s="11"/>
      <c r="H40" s="11">
        <f t="shared" si="6"/>
        <v>34.1</v>
      </c>
      <c r="I40" s="12">
        <v>34.1</v>
      </c>
      <c r="J40" s="12"/>
      <c r="K40" s="12"/>
      <c r="L40" s="11"/>
      <c r="M40" s="12" t="s">
        <v>28</v>
      </c>
      <c r="N40" s="18">
        <v>34.1</v>
      </c>
      <c r="O40" s="12" t="s">
        <v>68</v>
      </c>
      <c r="P40" s="14"/>
    </row>
    <row r="41" s="1" customFormat="1" ht="32.1" customHeight="1" spans="1:16">
      <c r="A41" s="11">
        <v>17</v>
      </c>
      <c r="B41" s="12" t="s">
        <v>31</v>
      </c>
      <c r="C41" s="12" t="s">
        <v>32</v>
      </c>
      <c r="D41" s="13"/>
      <c r="E41" s="12">
        <v>2130599</v>
      </c>
      <c r="F41" s="12" t="s">
        <v>28</v>
      </c>
      <c r="G41" s="11"/>
      <c r="H41" s="11">
        <f t="shared" si="6"/>
        <v>10</v>
      </c>
      <c r="I41" s="12">
        <v>10</v>
      </c>
      <c r="J41" s="12"/>
      <c r="K41" s="12"/>
      <c r="L41" s="11"/>
      <c r="M41" s="12" t="s">
        <v>28</v>
      </c>
      <c r="N41" s="18">
        <f>H41</f>
        <v>10</v>
      </c>
      <c r="O41" s="12" t="s">
        <v>68</v>
      </c>
      <c r="P41" s="14"/>
    </row>
    <row r="42" s="1" customFormat="1" ht="27.95" customHeight="1" spans="1:16">
      <c r="A42" s="11">
        <v>18</v>
      </c>
      <c r="B42" s="12" t="s">
        <v>66</v>
      </c>
      <c r="C42" s="12" t="s">
        <v>67</v>
      </c>
      <c r="D42" s="13"/>
      <c r="E42" s="12">
        <v>2140602</v>
      </c>
      <c r="F42" s="12" t="s">
        <v>52</v>
      </c>
      <c r="G42" s="11">
        <v>0</v>
      </c>
      <c r="H42" s="11">
        <f t="shared" si="6"/>
        <v>104</v>
      </c>
      <c r="I42" s="12">
        <f>39+65</f>
        <v>104</v>
      </c>
      <c r="J42" s="12"/>
      <c r="K42" s="12"/>
      <c r="L42" s="11"/>
      <c r="M42" s="12" t="s">
        <v>28</v>
      </c>
      <c r="N42" s="18">
        <v>104</v>
      </c>
      <c r="O42" s="12" t="s">
        <v>68</v>
      </c>
      <c r="P42" s="14"/>
    </row>
    <row r="43" s="1" customFormat="1" ht="32.1" customHeight="1" spans="1:16">
      <c r="A43" s="11">
        <v>19</v>
      </c>
      <c r="B43" s="12" t="s">
        <v>70</v>
      </c>
      <c r="C43" s="12" t="s">
        <v>71</v>
      </c>
      <c r="D43" s="13">
        <v>30</v>
      </c>
      <c r="E43" s="12">
        <v>2110402</v>
      </c>
      <c r="F43" s="12" t="s">
        <v>72</v>
      </c>
      <c r="G43" s="11">
        <v>0</v>
      </c>
      <c r="H43" s="11">
        <f t="shared" si="6"/>
        <v>30</v>
      </c>
      <c r="I43" s="12"/>
      <c r="J43" s="12">
        <v>30</v>
      </c>
      <c r="K43" s="12"/>
      <c r="L43" s="11"/>
      <c r="M43" s="12" t="s">
        <v>28</v>
      </c>
      <c r="N43" s="18">
        <v>30</v>
      </c>
      <c r="O43" s="12" t="s">
        <v>68</v>
      </c>
      <c r="P43" s="14"/>
    </row>
    <row r="44" s="1" customFormat="1" ht="42" customHeight="1" spans="1:16">
      <c r="A44" s="11">
        <v>20</v>
      </c>
      <c r="B44" s="14" t="s">
        <v>73</v>
      </c>
      <c r="C44" s="14" t="s">
        <v>74</v>
      </c>
      <c r="D44" s="15">
        <v>101</v>
      </c>
      <c r="E44" s="15">
        <v>2130199</v>
      </c>
      <c r="F44" s="12" t="s">
        <v>29</v>
      </c>
      <c r="G44" s="15">
        <v>11</v>
      </c>
      <c r="H44" s="11">
        <f t="shared" si="6"/>
        <v>51</v>
      </c>
      <c r="I44" s="15">
        <v>51</v>
      </c>
      <c r="J44" s="15"/>
      <c r="K44" s="15"/>
      <c r="L44" s="15"/>
      <c r="M44" s="12" t="s">
        <v>28</v>
      </c>
      <c r="N44" s="19">
        <v>51</v>
      </c>
      <c r="O44" s="12" t="s">
        <v>68</v>
      </c>
      <c r="P44" s="15"/>
    </row>
    <row r="45" s="1" customFormat="1" ht="32.1" customHeight="1" spans="1:16">
      <c r="A45" s="11">
        <v>21</v>
      </c>
      <c r="B45" s="12" t="s">
        <v>46</v>
      </c>
      <c r="C45" s="12" t="s">
        <v>27</v>
      </c>
      <c r="D45" s="13"/>
      <c r="E45" s="12">
        <v>2130599</v>
      </c>
      <c r="F45" s="12" t="s">
        <v>28</v>
      </c>
      <c r="G45" s="11"/>
      <c r="H45" s="11">
        <f t="shared" si="6"/>
        <v>896.2712</v>
      </c>
      <c r="I45" s="12"/>
      <c r="J45" s="12">
        <v>896.2712</v>
      </c>
      <c r="K45" s="12"/>
      <c r="L45" s="11"/>
      <c r="M45" s="12" t="s">
        <v>28</v>
      </c>
      <c r="N45" s="18">
        <f t="shared" ref="N45:N50" si="8">H45</f>
        <v>896.2712</v>
      </c>
      <c r="O45" s="12" t="s">
        <v>75</v>
      </c>
      <c r="P45" s="14"/>
    </row>
    <row r="46" s="1" customFormat="1" ht="32.1" customHeight="1" spans="1:16">
      <c r="A46" s="11">
        <v>22</v>
      </c>
      <c r="B46" s="12" t="s">
        <v>56</v>
      </c>
      <c r="C46" s="12" t="s">
        <v>76</v>
      </c>
      <c r="D46" s="13">
        <v>19.83</v>
      </c>
      <c r="E46" s="12">
        <v>2130299</v>
      </c>
      <c r="F46" s="12" t="s">
        <v>58</v>
      </c>
      <c r="G46" s="11"/>
      <c r="H46" s="11">
        <f t="shared" si="6"/>
        <v>19.83</v>
      </c>
      <c r="I46" s="12">
        <v>19.83</v>
      </c>
      <c r="J46" s="12"/>
      <c r="K46" s="12"/>
      <c r="L46" s="11"/>
      <c r="M46" s="12" t="s">
        <v>28</v>
      </c>
      <c r="N46" s="18">
        <v>19.83</v>
      </c>
      <c r="O46" s="12" t="s">
        <v>75</v>
      </c>
      <c r="P46" s="14"/>
    </row>
    <row r="47" s="1" customFormat="1" ht="27" customHeight="1" spans="1:16">
      <c r="A47" s="11">
        <v>23</v>
      </c>
      <c r="B47" s="14" t="s">
        <v>73</v>
      </c>
      <c r="C47" s="14" t="s">
        <v>74</v>
      </c>
      <c r="D47" s="15"/>
      <c r="E47" s="15">
        <v>2130199</v>
      </c>
      <c r="F47" s="12" t="s">
        <v>29</v>
      </c>
      <c r="G47" s="15"/>
      <c r="H47" s="11">
        <f t="shared" si="6"/>
        <v>39</v>
      </c>
      <c r="I47" s="15">
        <v>39</v>
      </c>
      <c r="J47" s="15"/>
      <c r="K47" s="15"/>
      <c r="L47" s="15"/>
      <c r="M47" s="12" t="s">
        <v>28</v>
      </c>
      <c r="N47" s="19">
        <v>39</v>
      </c>
      <c r="O47" s="12" t="s">
        <v>75</v>
      </c>
      <c r="P47" s="15"/>
    </row>
    <row r="48" s="1" customFormat="1" ht="32.1" customHeight="1" spans="1:16">
      <c r="A48" s="11">
        <v>24</v>
      </c>
      <c r="B48" s="12" t="s">
        <v>69</v>
      </c>
      <c r="C48" s="12" t="s">
        <v>27</v>
      </c>
      <c r="D48" s="13"/>
      <c r="E48" s="12">
        <v>2130599</v>
      </c>
      <c r="F48" s="12" t="s">
        <v>28</v>
      </c>
      <c r="G48" s="11"/>
      <c r="H48" s="11">
        <f t="shared" si="6"/>
        <v>4.57</v>
      </c>
      <c r="I48" s="12">
        <v>4.57</v>
      </c>
      <c r="J48" s="12"/>
      <c r="K48" s="12"/>
      <c r="L48" s="11"/>
      <c r="M48" s="12" t="s">
        <v>28</v>
      </c>
      <c r="N48" s="18">
        <v>4.57</v>
      </c>
      <c r="O48" s="12" t="s">
        <v>75</v>
      </c>
      <c r="P48" s="14"/>
    </row>
    <row r="49" s="1" customFormat="1" ht="32.1" customHeight="1" spans="1:16">
      <c r="A49" s="11">
        <v>25</v>
      </c>
      <c r="B49" s="12" t="s">
        <v>46</v>
      </c>
      <c r="C49" s="12" t="s">
        <v>27</v>
      </c>
      <c r="D49" s="13"/>
      <c r="E49" s="12">
        <v>2130599</v>
      </c>
      <c r="F49" s="12" t="s">
        <v>28</v>
      </c>
      <c r="G49" s="11"/>
      <c r="H49" s="11">
        <f t="shared" si="6"/>
        <v>700</v>
      </c>
      <c r="I49" s="12"/>
      <c r="J49" s="12">
        <v>700</v>
      </c>
      <c r="K49" s="12"/>
      <c r="L49" s="11"/>
      <c r="M49" s="12" t="s">
        <v>28</v>
      </c>
      <c r="N49" s="18">
        <f t="shared" si="8"/>
        <v>700</v>
      </c>
      <c r="O49" s="12" t="s">
        <v>77</v>
      </c>
      <c r="P49" s="14"/>
    </row>
    <row r="50" s="1" customFormat="1" ht="32.1" customHeight="1" spans="1:16">
      <c r="A50" s="11">
        <v>26</v>
      </c>
      <c r="B50" s="12" t="s">
        <v>26</v>
      </c>
      <c r="C50" s="12" t="s">
        <v>27</v>
      </c>
      <c r="D50" s="13"/>
      <c r="E50" s="12">
        <v>2130599</v>
      </c>
      <c r="F50" s="12" t="s">
        <v>28</v>
      </c>
      <c r="G50" s="11"/>
      <c r="H50" s="11">
        <f t="shared" si="6"/>
        <v>720</v>
      </c>
      <c r="I50" s="12">
        <v>720</v>
      </c>
      <c r="J50" s="12"/>
      <c r="K50" s="12"/>
      <c r="L50" s="11"/>
      <c r="M50" s="12" t="s">
        <v>29</v>
      </c>
      <c r="N50" s="18">
        <f t="shared" si="8"/>
        <v>720</v>
      </c>
      <c r="O50" s="12" t="s">
        <v>78</v>
      </c>
      <c r="P50" s="14"/>
    </row>
    <row r="51" s="1" customFormat="1" ht="32.1" customHeight="1" spans="1:16">
      <c r="A51" s="11">
        <v>27</v>
      </c>
      <c r="B51" s="12" t="s">
        <v>79</v>
      </c>
      <c r="C51" s="12" t="s">
        <v>80</v>
      </c>
      <c r="D51" s="13">
        <v>1859</v>
      </c>
      <c r="E51" s="12">
        <v>2130199</v>
      </c>
      <c r="F51" s="12" t="s">
        <v>29</v>
      </c>
      <c r="G51" s="11"/>
      <c r="H51" s="11">
        <f t="shared" si="6"/>
        <v>1859</v>
      </c>
      <c r="I51" s="12">
        <v>1859</v>
      </c>
      <c r="J51" s="12"/>
      <c r="K51" s="12"/>
      <c r="L51" s="11"/>
      <c r="M51" s="12" t="s">
        <v>29</v>
      </c>
      <c r="N51" s="18">
        <v>1859</v>
      </c>
      <c r="O51" s="12" t="s">
        <v>78</v>
      </c>
      <c r="P51" s="14"/>
    </row>
    <row r="52" s="1" customFormat="1" ht="32.1" customHeight="1" spans="1:16">
      <c r="A52" s="11">
        <v>28</v>
      </c>
      <c r="B52" s="12" t="s">
        <v>81</v>
      </c>
      <c r="C52" s="12" t="s">
        <v>82</v>
      </c>
      <c r="D52" s="14">
        <v>228</v>
      </c>
      <c r="E52" s="12">
        <v>2130199</v>
      </c>
      <c r="F52" s="12" t="s">
        <v>29</v>
      </c>
      <c r="G52" s="14"/>
      <c r="H52" s="11">
        <f t="shared" si="6"/>
        <v>228</v>
      </c>
      <c r="I52" s="12"/>
      <c r="J52" s="12">
        <v>228</v>
      </c>
      <c r="K52" s="12"/>
      <c r="L52" s="11"/>
      <c r="M52" s="12" t="s">
        <v>29</v>
      </c>
      <c r="N52" s="18">
        <v>228</v>
      </c>
      <c r="O52" s="12" t="s">
        <v>78</v>
      </c>
      <c r="P52" s="14"/>
    </row>
    <row r="53" s="1" customFormat="1" ht="29.1" customHeight="1" spans="1:16">
      <c r="A53" s="11">
        <v>29</v>
      </c>
      <c r="B53" s="14" t="s">
        <v>83</v>
      </c>
      <c r="C53" s="14" t="s">
        <v>84</v>
      </c>
      <c r="D53" s="15">
        <v>400</v>
      </c>
      <c r="E53" s="15">
        <v>2210105</v>
      </c>
      <c r="F53" s="15" t="s">
        <v>61</v>
      </c>
      <c r="G53" s="15">
        <v>400</v>
      </c>
      <c r="H53" s="15"/>
      <c r="I53" s="15"/>
      <c r="J53" s="15"/>
      <c r="K53" s="15"/>
      <c r="L53" s="15"/>
      <c r="M53" s="15"/>
      <c r="N53" s="15"/>
      <c r="O53" s="15"/>
      <c r="P53" s="15"/>
    </row>
    <row r="54" s="1" customFormat="1" ht="32.1" customHeight="1" spans="1:16">
      <c r="A54" s="11">
        <v>30</v>
      </c>
      <c r="B54" s="12" t="s">
        <v>85</v>
      </c>
      <c r="C54" s="12" t="s">
        <v>86</v>
      </c>
      <c r="D54" s="13">
        <v>425</v>
      </c>
      <c r="E54" s="12">
        <v>2130199</v>
      </c>
      <c r="F54" s="12" t="s">
        <v>29</v>
      </c>
      <c r="G54" s="11">
        <v>425</v>
      </c>
      <c r="H54" s="11"/>
      <c r="I54" s="12"/>
      <c r="J54" s="12"/>
      <c r="K54" s="12"/>
      <c r="L54" s="11"/>
      <c r="M54" s="12"/>
      <c r="N54" s="18"/>
      <c r="O54" s="12"/>
      <c r="P54" s="14"/>
    </row>
    <row r="55" s="1" customFormat="1" ht="30" customHeight="1" spans="1:16">
      <c r="A55" s="11">
        <v>31</v>
      </c>
      <c r="B55" s="14" t="s">
        <v>87</v>
      </c>
      <c r="C55" s="14" t="s">
        <v>88</v>
      </c>
      <c r="D55" s="15">
        <v>1081</v>
      </c>
      <c r="E55" s="15">
        <v>2130799</v>
      </c>
      <c r="F55" s="15" t="s">
        <v>72</v>
      </c>
      <c r="G55" s="15">
        <v>1081</v>
      </c>
      <c r="H55" s="15"/>
      <c r="I55" s="15"/>
      <c r="J55" s="15"/>
      <c r="K55" s="15"/>
      <c r="L55" s="15"/>
      <c r="M55" s="15"/>
      <c r="N55" s="15"/>
      <c r="O55" s="15"/>
      <c r="P55" s="15"/>
    </row>
    <row r="56" s="1" customFormat="1" ht="27" spans="1:16">
      <c r="A56" s="11">
        <v>32</v>
      </c>
      <c r="B56" s="14" t="s">
        <v>89</v>
      </c>
      <c r="C56" s="14" t="s">
        <v>90</v>
      </c>
      <c r="D56" s="15">
        <v>36.8</v>
      </c>
      <c r="E56" s="15">
        <v>2110401</v>
      </c>
      <c r="F56" s="12" t="s">
        <v>58</v>
      </c>
      <c r="G56" s="15">
        <v>36.8</v>
      </c>
      <c r="H56" s="15"/>
      <c r="I56" s="15"/>
      <c r="J56" s="15"/>
      <c r="K56" s="15"/>
      <c r="L56" s="15"/>
      <c r="M56" s="15"/>
      <c r="N56" s="15"/>
      <c r="O56" s="15"/>
      <c r="P56" s="15"/>
    </row>
    <row r="57" s="1" customFormat="1" ht="30" customHeight="1" spans="1:16">
      <c r="A57" s="11">
        <v>33</v>
      </c>
      <c r="B57" s="16" t="s">
        <v>91</v>
      </c>
      <c r="C57" s="16" t="s">
        <v>92</v>
      </c>
      <c r="D57" s="17">
        <v>65</v>
      </c>
      <c r="E57" s="17">
        <v>2111103</v>
      </c>
      <c r="F57" s="17" t="s">
        <v>72</v>
      </c>
      <c r="G57" s="17">
        <v>65</v>
      </c>
      <c r="H57" s="17"/>
      <c r="I57" s="17"/>
      <c r="J57" s="17"/>
      <c r="K57" s="17"/>
      <c r="L57" s="17"/>
      <c r="M57" s="17"/>
      <c r="N57" s="17"/>
      <c r="O57" s="17"/>
      <c r="P57" s="17"/>
    </row>
    <row r="58" s="1" customFormat="1" ht="24.95" customHeight="1" spans="1:16">
      <c r="A58" s="11">
        <v>34</v>
      </c>
      <c r="B58" s="14" t="s">
        <v>66</v>
      </c>
      <c r="C58" s="14" t="s">
        <v>93</v>
      </c>
      <c r="D58" s="15">
        <v>1000</v>
      </c>
      <c r="E58" s="15">
        <v>2140602</v>
      </c>
      <c r="F58" s="15" t="s">
        <v>52</v>
      </c>
      <c r="G58" s="15">
        <v>1000</v>
      </c>
      <c r="H58" s="15"/>
      <c r="I58" s="15"/>
      <c r="J58" s="15"/>
      <c r="K58" s="15"/>
      <c r="L58" s="15"/>
      <c r="M58" s="15"/>
      <c r="N58" s="15"/>
      <c r="O58" s="15"/>
      <c r="P58" s="15"/>
    </row>
    <row r="59" s="1" customFormat="1" ht="29.1" customHeight="1" spans="1:16">
      <c r="A59" s="11">
        <v>35</v>
      </c>
      <c r="B59" s="14" t="s">
        <v>94</v>
      </c>
      <c r="C59" s="14" t="s">
        <v>95</v>
      </c>
      <c r="D59" s="15">
        <v>10</v>
      </c>
      <c r="E59" s="15">
        <v>2130124</v>
      </c>
      <c r="F59" s="15" t="s">
        <v>29</v>
      </c>
      <c r="G59" s="15">
        <v>10</v>
      </c>
      <c r="H59" s="15"/>
      <c r="I59" s="15"/>
      <c r="J59" s="15"/>
      <c r="K59" s="15"/>
      <c r="L59" s="15"/>
      <c r="M59" s="15"/>
      <c r="N59" s="15"/>
      <c r="O59" s="15"/>
      <c r="P59" s="15"/>
    </row>
    <row r="60" s="1" customFormat="1" ht="27" customHeight="1" spans="1:16">
      <c r="A60" s="11">
        <v>36</v>
      </c>
      <c r="B60" s="14" t="s">
        <v>96</v>
      </c>
      <c r="C60" s="14" t="s">
        <v>97</v>
      </c>
      <c r="D60" s="15">
        <v>5</v>
      </c>
      <c r="E60" s="15">
        <v>2130135</v>
      </c>
      <c r="F60" s="15" t="s">
        <v>29</v>
      </c>
      <c r="G60" s="15">
        <v>5</v>
      </c>
      <c r="H60" s="15"/>
      <c r="I60" s="15"/>
      <c r="J60" s="15"/>
      <c r="K60" s="15"/>
      <c r="L60" s="15"/>
      <c r="M60" s="15"/>
      <c r="N60" s="15"/>
      <c r="O60" s="15"/>
      <c r="P60" s="15"/>
    </row>
    <row r="61" s="1" customFormat="1" ht="29.1" customHeight="1" spans="1:16">
      <c r="A61" s="11">
        <v>37</v>
      </c>
      <c r="B61" s="14" t="s">
        <v>87</v>
      </c>
      <c r="C61" s="14" t="s">
        <v>98</v>
      </c>
      <c r="D61" s="15">
        <v>434</v>
      </c>
      <c r="E61" s="15">
        <v>2130799</v>
      </c>
      <c r="F61" s="15" t="s">
        <v>99</v>
      </c>
      <c r="G61" s="15">
        <v>434</v>
      </c>
      <c r="H61" s="15"/>
      <c r="I61" s="15"/>
      <c r="J61" s="15"/>
      <c r="K61" s="15"/>
      <c r="L61" s="15"/>
      <c r="M61" s="15"/>
      <c r="N61" s="15"/>
      <c r="O61" s="15"/>
      <c r="P61" s="15"/>
    </row>
    <row r="62" s="1" customFormat="1" ht="27" customHeight="1" spans="1:16">
      <c r="A62" s="11">
        <v>38</v>
      </c>
      <c r="B62" s="14" t="s">
        <v>87</v>
      </c>
      <c r="C62" s="14" t="s">
        <v>100</v>
      </c>
      <c r="D62" s="15">
        <v>192</v>
      </c>
      <c r="E62" s="15">
        <v>2130799</v>
      </c>
      <c r="F62" s="15" t="s">
        <v>99</v>
      </c>
      <c r="G62" s="15">
        <v>192</v>
      </c>
      <c r="H62" s="15"/>
      <c r="I62" s="15"/>
      <c r="J62" s="15"/>
      <c r="K62" s="15"/>
      <c r="L62" s="15"/>
      <c r="M62" s="15"/>
      <c r="N62" s="15"/>
      <c r="O62" s="15"/>
      <c r="P62" s="15"/>
    </row>
    <row r="63" s="1" customFormat="1" ht="27" customHeight="1" spans="1:16">
      <c r="A63" s="11">
        <v>39</v>
      </c>
      <c r="B63" s="14" t="s">
        <v>85</v>
      </c>
      <c r="C63" s="14" t="s">
        <v>101</v>
      </c>
      <c r="D63" s="15">
        <v>240</v>
      </c>
      <c r="E63" s="15">
        <v>2130199</v>
      </c>
      <c r="F63" s="15" t="s">
        <v>29</v>
      </c>
      <c r="G63" s="15">
        <v>240</v>
      </c>
      <c r="H63" s="15"/>
      <c r="I63" s="15"/>
      <c r="J63" s="15"/>
      <c r="K63" s="15"/>
      <c r="L63" s="15"/>
      <c r="M63" s="15"/>
      <c r="N63" s="15"/>
      <c r="O63" s="15"/>
      <c r="P63" s="15"/>
    </row>
    <row r="64" s="1" customFormat="1" ht="27" customHeight="1"/>
  </sheetData>
  <autoFilter ref="A6:P63">
    <extLst/>
  </autoFilter>
  <mergeCells count="16">
    <mergeCell ref="A1:P1"/>
    <mergeCell ref="B2:C2"/>
    <mergeCell ref="F2:O2"/>
    <mergeCell ref="B3:F3"/>
    <mergeCell ref="G3:O3"/>
    <mergeCell ref="H4:L4"/>
    <mergeCell ref="M4:O4"/>
    <mergeCell ref="A7:C7"/>
    <mergeCell ref="A3:A5"/>
    <mergeCell ref="B4:B5"/>
    <mergeCell ref="C4:C5"/>
    <mergeCell ref="D4:D5"/>
    <mergeCell ref="E4:E5"/>
    <mergeCell ref="F4:F5"/>
    <mergeCell ref="G4:G5"/>
    <mergeCell ref="P3:P5"/>
  </mergeCells>
  <pageMargins left="0.75" right="0.75" top="1" bottom="1" header="0.5" footer="0.5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2019-03-14T05:21:00Z</dcterms:created>
  <cp:lastPrinted>2019-03-14T05:28:00Z</cp:lastPrinted>
  <dcterms:modified xsi:type="dcterms:W3CDTF">2020-09-18T08:01:52Z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