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表2" sheetId="18" r:id="rId1"/>
  </sheets>
  <definedNames>
    <definedName name="_xlnm._FilterDatabase" localSheetId="0" hidden="1">表2!$A$7:$XEE$378</definedName>
    <definedName name="_xlnm.Print_Titles" localSheetId="0">表2!$2:$7</definedName>
  </definedNames>
  <calcPr calcId="144525" concurrentCalc="0"/>
</workbook>
</file>

<file path=xl/sharedStrings.xml><?xml version="1.0" encoding="utf-8"?>
<sst xmlns="http://schemas.openxmlformats.org/spreadsheetml/2006/main" count="2874" uniqueCount="1206">
  <si>
    <t>附表2</t>
  </si>
  <si>
    <t>合水县2020年脱贫攻坚项目库中期调整项目表</t>
  </si>
  <si>
    <t>序号</t>
  </si>
  <si>
    <t>项目名称</t>
  </si>
  <si>
    <t>建设性质</t>
  </si>
  <si>
    <t>建设起止年限</t>
  </si>
  <si>
    <t>建设地点</t>
  </si>
  <si>
    <t>建设内容及规模</t>
  </si>
  <si>
    <t>投资规模合计
（万元）</t>
  </si>
  <si>
    <t>绩效目标</t>
  </si>
  <si>
    <t>项目主管单位</t>
  </si>
  <si>
    <t>项目实施单位</t>
  </si>
  <si>
    <t>入库时间</t>
  </si>
  <si>
    <t>备注</t>
  </si>
  <si>
    <t>利益联结及扶贫效益</t>
  </si>
  <si>
    <t>受益
村数
（个）</t>
  </si>
  <si>
    <t>受益
户数
（万户）</t>
  </si>
  <si>
    <t>受益
人数
（万人）</t>
  </si>
  <si>
    <t>合计</t>
  </si>
  <si>
    <t>一、</t>
  </si>
  <si>
    <t>产业培育</t>
  </si>
  <si>
    <t>（一）</t>
  </si>
  <si>
    <t>村集体经济发展</t>
  </si>
  <si>
    <t>奶山羊产业发展项目</t>
  </si>
  <si>
    <t>新建</t>
  </si>
  <si>
    <t>2020.4-2020.12</t>
  </si>
  <si>
    <t>各乡镇</t>
  </si>
  <si>
    <t>扶持全县55个奶山羊产业发展基础好的村集体经济，采取与企业合作联营的方式，按照35-70万元的标准，将投入资金入股到21家山羊生产经营主体（企业、合作社、大户）运营，资金所有权归55个村集体所有，资金使用权归生产经营主体，主要用于扩建繁育中心1处：新建千只规模奶山羊养殖场6个、新建500只适度规模场6个、新建200只家庭农场8个、新建饲草料加工厂7个、新建合水县奶山羊养殖技术服务中心1个。经营主体按不低于入股资金4%的比例向村集体给予保底分红，另加效益分红(经营收入的7%），分红5年，期满后返还入股资金。经营主体每年按入股资金的4%为村集体分红，另加效益分红(经营收入的7%），增加村集体收入；生产经营主体向该村提供季节性劳务岗位，有效促进农户增收增产。</t>
  </si>
  <si>
    <t>经营主体每年按入股资金的4%为村集体分红，另加效益分红(经营收入的7%），增加村集体收入；生产经营主体向该村提供季节性劳务岗位，有效促进农户增收增产。</t>
  </si>
  <si>
    <t>县农业农村局</t>
  </si>
  <si>
    <t>合水县现代矮化密植苹果标准化生产示范园建设项目</t>
  </si>
  <si>
    <t>吉岘镇罗家畔村、王咀村、吉岘村</t>
  </si>
  <si>
    <t>扶持全县11个苹果产业发展基础好的村集体经济，其中446.5万元采取与企业合作联营的方式，按照35-50万元的标准，将投入资金入股庆阳陇山红果业有限公司运营，资金所有权归村集体所有，资金使用权归生产经营主体，主要用于联建苹果基地，在吉岘镇罗家畔村、王咀村、吉岘村建设矮化密植苹果标准化生产示范园一处1000亩，重点推广以矮化密植栽培、果园生草种草、高纺锤形树形培养、果园机械化管理、肥水一体化管理及生物物理防治病虫害为主的现代果园管理技术。</t>
  </si>
  <si>
    <t>经营主体按村集体入股资金的5%从合同签订第四年至第九年（分红6年时间），按年向村集体给予保底分红，期满后返还入股资金；1056.07万元用于产业路及水利工程等村基础设施配套。经营主体按村集体入股资金的5%从合同签订第四年至第九年（分红6年时间），按年向村集体给予保底分红，期满后返还入股资金。贫困户可参与经营主体生产经营活动，获取劳务报酬。示范区农户每户每年增收4200元（通过土地流转每户每年增收600元，通过效益分红每户每年增收600元，通过果园务工每户每年增收3000元左右）。辐射带动全县新建苹果矮砧苹果园2万亩，惠及4000户左右的农户，预计每亩每年可帮助农户增加收入5000元，户均每年增收2.5万元。</t>
  </si>
  <si>
    <t>县果产业发展中心</t>
  </si>
  <si>
    <t>县果业发展中心、县扶贫办、
水务局、供电公司、吉岘镇人民政府</t>
  </si>
  <si>
    <t>何家畔铁李川新型联体蔬菜暖棚村集体带贫项目</t>
  </si>
  <si>
    <t>扶持全县何家畔镇3个蔬菜产业发展好的村集体经济，采取与合作社合作联营的方式，按照35-50万元的标准，将投入资金入股合水县铁李川富民瓜菜专业合作社运营，资产所有权归3个村集体所有，资金使用权归合作社，主要用于联建蔬菜基地。在赵楼子行政村铁李川自然村流转土地15亩新建瓜菜种植、观光为一体的新型联体蔬菜暖棚2座，总面积4068㎡，建成无土栽培立体支架及废水一体化系统等。每年为村集体分红13万元。</t>
  </si>
  <si>
    <t>项目建成后资产归村集体所有，按照资产收益扶贫模式，采取与合作社合作联营的方式，统一由合水县铁李川富民瓜菜专业合作社经营管理，每年为村集体分红13万元，主要用于村级集体经济资金积累和村级公益事业项目建设等。通过入股合作社，年可增加村集体经济收入13万元（赵楼子8万、柳家川5万），稳定为36户贫困户提供就业岗位，辐射带动赵楼子、柳家川、显头391户瓜菜种植户持续增收，同步带动铁李川现有52座水泥骨架大棚转型升级，增加瓜菜产业效益。</t>
  </si>
  <si>
    <t>县蔬菜办</t>
  </si>
  <si>
    <t>何家畔镇</t>
  </si>
  <si>
    <t>老城镇牧家沟蔬菜产业村集体带贫项目</t>
  </si>
  <si>
    <t>2020.4-2020.11</t>
  </si>
  <si>
    <t>老城镇牧家沟村</t>
  </si>
  <si>
    <t>扶持全县6个蔬菜产业发展好的村集体经济，采取合作联营的方式，按照35-45万元的标准，将投入资金入股合水县振兴循环农业农民专业合作社运营，资金所有权归6个村村集体所有，资金使用权归合作社，主要用于在牧家沟村309国道沿线新建瓜菜交易市场2处，特色销售点15处。合作社按照4%的比例，每年向村集体给予保底分红，共分红5年，期满收资金返还给村集体。</t>
  </si>
  <si>
    <t>合作社按照4%的比例，每年向村集体给予保底分红，共分红5年，期满收资金返还给村集体，不断壮大产业发展规模，着力打造老城镇设施瓜菜产业示范基地，不断拓宽群众增收渠道，进一步巩固脱贫成效，2020年老城镇争取村级集体经济项目，新建镀锌钢架大棚200座，总规模达到380座，特色西甜瓜现已全面上市，解决群众销售难题。</t>
  </si>
  <si>
    <t>老城镇</t>
  </si>
  <si>
    <t>太白镇草畜产业村集体入股项目</t>
  </si>
  <si>
    <t>2020.6-2020.8</t>
  </si>
  <si>
    <t>太白镇</t>
  </si>
  <si>
    <t>扶持太白镇莲花寺村，采取合作联营的方式，将投入资金入股入股合水县太昌源饲草专业合作社运营，资金所有权归村集体所有，使用权归合作社，主要用于建青储饲料棚一个（450㎡），干储饲料棚一个（600㎡），多功能干储压滚机3台，地磅一个（100吨），干储堆放区2000㎡。合作社按照入股资金4%的比例，另加经营收入7%的分红比例每年为村集体分红，分红期限5年，期满后，资金返还村集体体生产经营活动或参与村级公益事业，获取劳务报酬。</t>
  </si>
  <si>
    <t>采取与合作社合作联营的方式，通过入股合作社，带动连家砭、牛车坡、太白、葫芦河村级经济效益收入，带动960户4524人产业增收</t>
  </si>
  <si>
    <t>太白镇人民政府</t>
  </si>
  <si>
    <t>板桥镇曹塬村集体产业入股项目</t>
  </si>
  <si>
    <t>2020.8-2020.9</t>
  </si>
  <si>
    <t>板桥镇</t>
  </si>
  <si>
    <t>将30万元村集体资金入股到合水县金涛种养殖农民专业合作社。资金所有权归村集体所有，资金使用权归合作社，合作社主要进行菌类、蔬菜的种植，家禽养殖等生产经营活动共需资金42.54万元（自筹资金12.54万元），其中村集体资金30万元，自筹资金12.54万元。用于购买高压灭菌罐1个，装袋机1台，输送机一台，翻堆机1台；小型铲车1辆；周转筐300个，架子60个；蒸汽锅炉1个；菌种9万个；厂房建设及菌房地面处理等。合水县金涛种养殖农民专业合作社应按不低于入股资金4%的比例按年向曹塬村集体进行保底分红，并按年向曹塬村集体进行经营收入7%的效益分红，分红期限为5年，期满后返还入股资金。</t>
  </si>
  <si>
    <t>合水县金涛种养殖农民专业合作社应按不低于入股资金4%的比例按年向曹塬村集体进行保底分红，并按年向曹塬村集体进行经营收入7%的效益分红，分红期限为5年，期满后返还入股资金。</t>
  </si>
  <si>
    <t>板桥镇人民政府</t>
  </si>
  <si>
    <t>段家集、太莪千头肉牛养殖村集体入股项目</t>
  </si>
  <si>
    <t>2020.6-2020.12</t>
  </si>
  <si>
    <t>采取合作联营的方式，通过将投入资金村集体入股到生产经营主体，资金所有权归村集体所有，资金使用权归合作社所有，主要进行肉牛养殖等生产经营活动，合作社每年为村集体分红，增加村集体经济收入。</t>
  </si>
  <si>
    <t>采取与合作社合作联营的方式，通过入股合作社，每年为村集体分红，增加村集体经济收入，贫困户可参与经营主体生产经营活动或参与村及公益事业，获取劳务报酬。</t>
  </si>
  <si>
    <t>段家集乡人民政府</t>
  </si>
  <si>
    <t>肖咀、段家集果产业（苹果、樱桃）村集体入股项目</t>
  </si>
  <si>
    <t>采取合作联营的方式，通过将投入资金村集体入股到生产经营主体，资金所有权归村集体所有，资金使用权归合作社所有，主要进行果产业（苹果、樱桃）种植等活动，合作社每年为村集体分红，增加村集体经济收入。</t>
  </si>
  <si>
    <t>果业发展中心</t>
  </si>
  <si>
    <t>段家集乡王庄村葡萄园二期改扩建项目</t>
  </si>
  <si>
    <t>2020.5-2020.10</t>
  </si>
  <si>
    <t>段家集乡</t>
  </si>
  <si>
    <t>采取合作联营的方式，通过将投入资金村集体入股到生产经营主体，资金所有权归村集体所有，资金使用权归合作社所有，主要用于购买施肥机、秸秆还田机、苗木埋土机等机械4台(套)，在葡萄园安装防覆网20亩，新建电商服务中心1处，购买有机肥、复合肥、农药及果袋等生产物资，合作社每年为村集体分红，增加村集体经济收入。</t>
  </si>
  <si>
    <t>（二）</t>
  </si>
  <si>
    <t>世行六期扶贫项目(国内配套资金)</t>
  </si>
  <si>
    <t>用于13个合作社基础设施工程建设、环保设施、货物采购国内配套部分，国内配套道路建设、配套供水工程等。按照章程规定的利益分配机制，将合作社的利润提取10%的公积金，提取5%的公益金，剩余的85%为合作社的可分配盈余，其中，可分配盈余的60%按交易额进行返还，40%按社员的股权比例进行收益分红。入股期满后产权归村集体所有，年收益情况根据合作社年利润按股进行量化。</t>
  </si>
  <si>
    <t>将有条件支持合作社发展资金股本化，通过对合作社提供小型基础设施设备、有条件支持合作社发展资金、组建较为规范的全产业发展模式的农民经济合作组织，增加农户特别是贫困户收入，促进合作社可持续发展。</t>
  </si>
  <si>
    <t>县扶贫办</t>
  </si>
  <si>
    <t>（三）</t>
  </si>
  <si>
    <t>全膜玉米种植</t>
  </si>
  <si>
    <t>为全县13828户建档立卡贫困户，按照每户3亩，亩均补助96.6元，（每亩平均补助7公斤）共补助地膜290吨</t>
  </si>
  <si>
    <t>店子乡地膜玉米种植项目</t>
  </si>
  <si>
    <t>2020.4-2020.5</t>
  </si>
  <si>
    <t>店子乡</t>
  </si>
  <si>
    <t>为664户贫困户种植地膜玉米3011亩，全乡补助地膜15吨，每户每亩平均补助7公斤，其中：双柳树村135户530亩，店子村104户578亩，吕家岘子村277户1303亩，连家庄村148户600亩。</t>
  </si>
  <si>
    <t>提高产量100公斤/亩，增加贫困户收入150元/亩。</t>
  </si>
  <si>
    <t>农技中心、店子乡政府</t>
  </si>
  <si>
    <t>板桥镇地膜玉米种植项目</t>
  </si>
  <si>
    <t>为924户贫困户种植地膜玉米6400亩全乡补助地膜32吨，每户每亩平均补助7公斤，其中：瑶子头村151户1268亩，柳沟村140户2452亩，板桥村159户920亩，田瑶村97户302亩，司家峁村107户408亩，曹塬村150户442亩,锦坪村120户608亩。</t>
  </si>
  <si>
    <t>农技中心、板桥镇政府</t>
  </si>
  <si>
    <t>吉岘镇地膜玉米种植项目</t>
  </si>
  <si>
    <t>吉岘镇</t>
  </si>
  <si>
    <t>为1051户贫困户种植地膜玉米5097亩，全乡补助地膜26吨，每户每亩平均补助7公斤，其中：黄寨子村215户1009亩，吉岘村70户277亩，郝家庄村132户499亩，王咀村141户576亩，罗家畔村112户800亩，宫合村157户700亩，九顷湾村111户607亩，丑家川村113户629亩。</t>
  </si>
  <si>
    <t>农技中心、吉岘乡政府</t>
  </si>
  <si>
    <t>老城镇地膜玉米种植项目</t>
  </si>
  <si>
    <t>为974户贫困户种植地膜玉米6558亩，全乡补助地膜33吨，每户每亩平均补助7公斤，其中：小塬子村65户306亩，杨坪村150户2174亩，庙庄村108户443.5亩，牧家沟村142户866.4亩，赵塬村77户33.95亩，水沟村156户974.5亩，东关村209户1432.8亩，寺塬村67户327亩。</t>
  </si>
  <si>
    <t>农技中心、老城镇政府</t>
  </si>
  <si>
    <t>蒿咀铺乡地膜玉米种植项目</t>
  </si>
  <si>
    <t>蒿咀铺乡</t>
  </si>
  <si>
    <t>为613户贫困户种植地膜玉米4880亩，全乡补助地膜25吨，每户每亩平均补助7公斤，其中：蒿咀铺村160户1336亩，陈家河村207户1281亩，九站村86户611亩，张举塬村160户1652亩。</t>
  </si>
  <si>
    <t>农技中心、蒿咀铺乡政府</t>
  </si>
  <si>
    <t>肖咀镇地膜玉米种植项目</t>
  </si>
  <si>
    <t>肖咀镇</t>
  </si>
  <si>
    <t>为983户贫困户种植地膜玉米3456亩，全乡补助地膜17吨，每户每亩平均补助7公斤，其中：肖咀村161户656亩，卓堡村278户857亩，西沟村104户453亩，石家老庄村144户498亩，铁赵村111户510亩，梅家寨子村185户482亩。</t>
  </si>
  <si>
    <t>农技中心、肖咀乡政府</t>
  </si>
  <si>
    <t>何家畔镇地膜玉米种植项目</t>
  </si>
  <si>
    <t>为741户贫困户种植地膜玉米1472亩，全乡补助地膜7吨，每户每亩平均补助7公斤，其中：姚坑崂村125户30亩，柳家川村65户160亩，何家畔村90户143亩，郭家庄村146户430亩，显头村96户218亩，盘马村0户0亩，产白村39户41亩，赵楼子村180户450亩。</t>
  </si>
  <si>
    <t>农技中心、何家畔镇政府</t>
  </si>
  <si>
    <t>固城镇地膜玉米种植项目</t>
  </si>
  <si>
    <t>固城镇</t>
  </si>
  <si>
    <t>为995户贫困户种植地膜玉米11513亩，全乡补助地膜58吨，每户每亩平均补助7公斤，其中：董家寺村239户3182亩，王昌寺村202户1900亩，高台村226户3360亩，固城村328户3071亩。</t>
  </si>
  <si>
    <t>农技中心、固城乡政府</t>
  </si>
  <si>
    <t>太莪乡地膜玉米种植项目</t>
  </si>
  <si>
    <t>太莪乡</t>
  </si>
  <si>
    <t>为646户贫困户种植地膜玉米5656亩，全乡补助地膜29吨，每户每亩平均补助7公斤，其中：北掌村132户970亩，关良村111户900亩，太莪村117户978亩，黑木村109户900亩，罗塬村101户1158亩，邢坪村76户750亩。</t>
  </si>
  <si>
    <t>农技中心、太莪乡政府</t>
  </si>
  <si>
    <t>太白镇地膜玉米种植项目</t>
  </si>
  <si>
    <t>为714户贫困户种植地膜玉米3882亩，全乡补助地膜20吨，每户每亩平均补助7公斤，其中：牛车坡村67户646亩，太白村107户569亩，莲花寺村181户642亩，葫芦河村135户880亩，连家砭村120户575亩，安子坪村104户570亩。</t>
  </si>
  <si>
    <t>农技中心、太白镇政府</t>
  </si>
  <si>
    <t>段家集乡地膜玉米种植项目</t>
  </si>
  <si>
    <t>为1007户贫困户种植地膜玉米4057亩，全乡补助地膜20吨，每户每亩平均补助7公斤，其中：化沟村224户1480亩，段家集村125户512亩，北头村185户420亩，王庄村167户835亩，枣洼村170户392亩，宜州村136户418亩。</t>
  </si>
  <si>
    <t>农技中心、段家集乡人民政府</t>
  </si>
  <si>
    <t>西华池镇地膜玉米种植项目</t>
  </si>
  <si>
    <t>西华池镇</t>
  </si>
  <si>
    <t>为1153户贫困户种植地膜玉米6307亩，全乡补助地膜32吨，每户每亩平均补助7公斤，其中：孙家寨沟村275户1451亩，杨沟崂村296户1347亩，三里店村140户815亩，唐旗村178户844亩，华市村32户207亩，黎家庄村119户437亩，师家庄村99户455亩，严沟圈村14户751亩。</t>
  </si>
  <si>
    <t>农技中心、西华池镇政府</t>
  </si>
  <si>
    <t>（四）</t>
  </si>
  <si>
    <t>镀锌钢架大棚建设项目</t>
  </si>
  <si>
    <t>新建设施瓜菜大棚374户374座，每座补助13000元</t>
  </si>
  <si>
    <t>何家畔镇镀锌钢架大棚建设项目</t>
  </si>
  <si>
    <t>新建设施瓜菜大棚10座，每座补助13000元，补助资金13万元.其中柳家川村1户1座、姚坑崂村1户1座、显头村8户8座。</t>
  </si>
  <si>
    <t>通过到户产业奖补，种植设施蔬菜，户均实现收入3000元左右，助推稳定脱贫。</t>
  </si>
  <si>
    <t>何家畔镇人民政府</t>
  </si>
  <si>
    <t>吉岘镇镀锌钢架大棚建设项目</t>
  </si>
  <si>
    <t>新建设施瓜菜大棚75座，每座补助13000元，补助资金97.5万元，其中九顷湾村75户75座。</t>
  </si>
  <si>
    <t>吉岘镇人民政府</t>
  </si>
  <si>
    <t>固城镇镀锌钢架大棚建设项目</t>
  </si>
  <si>
    <t>新建设施瓜菜大棚64座，每座补助13000元，补助资金80.6万元.其中高台村1户1座、王昌寺村4户4座、董家寺村59户59座。</t>
  </si>
  <si>
    <t>固城镇人民政府</t>
  </si>
  <si>
    <t>段家集乡镀锌钢架大棚建设项目</t>
  </si>
  <si>
    <t>新建设施瓜菜大棚2座，每座补助13000元，补助资金2.6万元.其中枣洼村1户1座、王庄村1户1座.</t>
  </si>
  <si>
    <t>店子乡镀锌钢架大棚建设项目</t>
  </si>
  <si>
    <t>2020.3-2020.11</t>
  </si>
  <si>
    <t>新建设施瓜菜大棚17座，每座补助13000元，补助资金22.1万元.其中吕家岘子村7户7座、店子村10户10座.</t>
  </si>
  <si>
    <t>店子乡人民政府</t>
  </si>
  <si>
    <t>板桥镇镀锌钢架大棚建设项目</t>
  </si>
  <si>
    <t>新建设施瓜菜大棚9座，每座补助13000元，补助资金11.7万元.其中瑶子头村8户8座、前沟村1户1座。</t>
  </si>
  <si>
    <t>西华池镇镀锌钢架大棚建设项目</t>
  </si>
  <si>
    <t>新建设施瓜菜大棚113座，每座补助13000元，补助资金146.9万元.其中杨沟崂村59户59座、师家庄村11户11座、唐旗村20户20座、黎家庄子村4户4座、孙寨沟村15户15座、华市村4户4座。</t>
  </si>
  <si>
    <t>西华池镇人民政府</t>
  </si>
  <si>
    <t>肖咀乡镀锌钢架大棚建设项目</t>
  </si>
  <si>
    <t>肖咀乡</t>
  </si>
  <si>
    <t>新建设施瓜菜大棚31座，每座补助13000元，补助资金40.3万元.其中西沟1户1座、梅家寨子村10户10座、老庄村13户13座、铁赵村7户7座。</t>
  </si>
  <si>
    <t>肖咀乡人民政府</t>
  </si>
  <si>
    <t>蒿咀铺乡镀锌钢架大棚建设项目</t>
  </si>
  <si>
    <t>新建设施瓜菜大棚20座，每座补助13000元，补助资金26万元.其中蒿咀铺村11户11座、张举塬村3户3座、陈家河6户6座。</t>
  </si>
  <si>
    <t>蒿咀铺乡人民政府</t>
  </si>
  <si>
    <t>老城镇镀锌钢架大棚建设项目</t>
  </si>
  <si>
    <t>新建设施瓜菜大棚17座，每座补助13000元，补助资金22.1万元.其中牧家沟村7户7座、庙庄村10户10座.</t>
  </si>
  <si>
    <t>老城镇人民政府</t>
  </si>
  <si>
    <t>太莪乡镀锌钢架大棚建设项目</t>
  </si>
  <si>
    <t>新建设施瓜菜大棚16座，每座补助13000元，补助资金24.7万元.其中太莪村11户11座、罗塬村1户1座、黑木村6户6座、北掌村1户1座。</t>
  </si>
  <si>
    <t>太莪乡人民政府</t>
  </si>
  <si>
    <t>（五）</t>
  </si>
  <si>
    <t>精准扶贫贷款贴息</t>
  </si>
  <si>
    <t>2020.3-2020.12</t>
  </si>
  <si>
    <t>专项用于精准扶贫贷款贴息。</t>
  </si>
  <si>
    <t>通过贷款贴息扶持，降低贷款贫困户还款风险。</t>
  </si>
  <si>
    <t>县金融办</t>
  </si>
  <si>
    <t>合水县农投公司</t>
  </si>
  <si>
    <t>（六）</t>
  </si>
  <si>
    <t>农村五小产业</t>
  </si>
  <si>
    <t>2020.5-2020.12</t>
  </si>
  <si>
    <t>小庭院</t>
  </si>
  <si>
    <t>2020.01-2020.12</t>
  </si>
  <si>
    <t>1.果蔬种植，种植西甜瓜、草莓、茄子、黄瓜、辣椒、番茄及叶菜类等品种，面积达到200㎡以上，四周建有50cm高的栅栏；2.园艺花卉，种植多年生具有药用及观赏价值的品种，如牡丹、芍药、金银花等，面积达到100㎡以上，数量在300株以上，株高在25cm以上;3.经济林果，栽植矮化密植品种，如油桃、樱桃、李子、黄甘桃等，按照2m×2m株行距栽植20棵以上，高1.5m以上，四周建有50cm高的栅栏。
达到以上标准的，经县自然资源局、农业农村局、蔬菜办、果业局、农技中心认定后每户扶持700元。
扶持“小庭院”320户，22.4万元。其中：西华池镇50户，3.5万元；段家集乡96户，6.72万元；吉岘镇138户，9.66万元；蒿咀铺乡3户，0.21万元；太白镇1户，0.07万元；太莪乡4户，0.28万元；店子乡6户，0.42万元；板桥镇22户，1.54万元。</t>
  </si>
  <si>
    <t>深入推进产业扶贫，对现有扶贫产业覆盖不到位或作用发挥不充分的贫困户，按照“项目到户、扶持到人，一村多样、一户一项目”的要求，积极支持有意愿的贫困户发展“五小”产业，多渠道增加贫困户收入，努力构建以“果菜畜”三大特色产业为主导，以“五小”产业为补充的产业扶贫体系，多渠道增加贫困户收入，促进稳定脱贫。</t>
  </si>
  <si>
    <t>各乡镇人民政府</t>
  </si>
  <si>
    <t>小家禽</t>
  </si>
  <si>
    <t>1.养殖育成鸡、鹅、鸽、兔等小家禽数量达到40只以上，每户扶持1000元。2.土蜂养殖数量达到4箱以上，每箱4匹，每户扶持1000元。3.在院外圈舍或废旧庄基养殖育成鹌鹑数量达到200只以上，每户扶持1000元。4.小型养殖场(合作社)，鸡、鹅、鸽、兔养殖数量在200—500只、土蜂养殖在10—20箱、鹌鹑养殖在2000—4000只，投资在4000—8000元，每户扶持3000元。经县畜牧站认定后进行扶持。
扶持“小家禽”655户，69.3万元。其中：西华池镇142户，14.4万元；固城镇12户，1.2万元；段家集乡148户，16.7万元；肖咀乡22户，2.4万元；吉岘镇69户，7.4万元；板桥镇16户，1.6万元；老城镇150户，16万元；蒿咀铺乡21户，2.1万元；太白镇9户，0.9万元；太莪乡43户，4.3万元；店子乡16户，1.6万元；何家畔镇7户，0.7万元。</t>
  </si>
  <si>
    <t>小手工</t>
  </si>
  <si>
    <t>1.加工小型香包、皮影、剪纸、刺绣，市场价格在5—20元，年加工量达到1000件以上，每户扶持1000元；2.加工中型香包、刺绣、草编、鞋垫、凉鞋、布鞋等，市场价格在30—90元，年加工量达到200件以上的，每户扶持1500元；3.加工大型手工工艺品十字绣、装框刺绣、装框画等，市场价格在500—1000元，年加工量达到20件以上，每户扶持2000元。经县文广旅游局认定后进行扶持。
扶持“小手工”9户，0.9万元。其中：西华池镇2户，0.2万元；吉岘镇3户，0.3万元；蒿咀铺乡1户，0.1万元；店子乡3户，0.3万元。</t>
  </si>
  <si>
    <t>小作坊</t>
  </si>
  <si>
    <t>1.加工面粉、食用油、酿酒等，符合行业评定标准且能产生赢利，必须满足以下条件：①所属经营类项目的证照齐全(营业执照、食品经营许可证等)，且在有效期内；②有明显的标识门牌，固定的经营场所，且实际面积必须在30m²以上；③连续经营时间在3个月以上，且经营状况良好经县市场监管局认定，每户扶持3000元。2.加工馒头、面条、包子、饺子、糕点、凉粉、面皮、豆腐、粉条等，必须满足以下条件：①所属经营类项目的证照齐全(健康证、营业执照或经营许可证等)，且在有效期内；②固定的经营场所，稳定经营3个月以上，经县市场监管局认定，每户扶持1000元。
扶持“小作坊”26户，7.4万元。其中：西华池镇7户，2.1万元；段家集乡8户，2.4万元；吉岘镇6户，1.4万元；太白镇2户，0.6万元；店子乡3户，0.9万元</t>
  </si>
  <si>
    <t>（七）</t>
  </si>
  <si>
    <t>2020年两类重点户产业奖补项目</t>
  </si>
  <si>
    <t>对357户监测户、604户边缘户按照户均5000元的补助标准,扶持发展自种自养产业进行奖补。其中：
（一）养殖业。1.奶山羊养殖：每户自行购买9月龄以上，每只补助3000元；2.肉牛养殖：每户自行购买6月龄以上，体重100公斤以上健康早胜牛、西门塔尔或其它杂交改良基础母牛1头，每头补助5000元；3.肉驴养殖：每户自行购买6月龄以上，体重100公斤以上健康庆阳肉驴基础母驴1匹，每匹补助5000元；4.湖羊养殖：每户自行购买9月龄以上，每只补助2000元；5.仔猪养殖：每户自行购买60日龄以上、体重12.5公斤以上的健康仔猪每只补助1000元；6.能繁母猪：每户自行购买9月龄以上、体重70公斤以上的健康能繁母猪每只补助2500元。每户自行购买数量必须大于等于补助总额除以补助标准单价的数量。
（二）种植业。1.设施大棚蔬菜每座补助10000元（注：蔬菜办投放的除外，脱贫监测户、边缘户每座补助5000元）；2.新栽苹果树每亩补助2000元；3.新栽花椒树每亩补助500元；4.种植露地甜玉米每亩补助500元，设施大棚甜玉米每亩补助1000亩。每户自行种植亩数（座）量必须大于等于补助总额除以补助标准单价的亩数（座）。</t>
  </si>
  <si>
    <t>通过产业奖补，增加两类重点对象增收渠道，增加收入，激发两类户内生动力，确保稳定实现脱贫</t>
  </si>
  <si>
    <t>县农业农村局、各乡镇人民政府</t>
  </si>
  <si>
    <t>（八）</t>
  </si>
  <si>
    <t>带贫合作社疫情期间复工复产奖补</t>
  </si>
  <si>
    <t>以贫困村村集体入股分红的方式，构建利益联结机制，带动贫困户发展，为支持带贫合作社复工复产，在疫情期间（2020年3月1日-12月31日）可为带贫合作社免除当年贫困村收益分红资金。</t>
  </si>
  <si>
    <t>通过奖补政策落实，提供带主体带贫能力和发展动力，为合作社积极应对疫情期提供保障。</t>
  </si>
  <si>
    <t>（九）</t>
  </si>
  <si>
    <t>产业质量提升</t>
  </si>
  <si>
    <t>为全县发展养殖产业的贫困户和带贫企业合作社开展防疫培训和投放防疫物资。</t>
  </si>
  <si>
    <t>提升脱贫产业发展质量。</t>
  </si>
  <si>
    <t>（十）</t>
  </si>
  <si>
    <t>产业链延伸项目</t>
  </si>
  <si>
    <t>支持采取引进龙头企业、开展消费扶贫行动、扶持建设电商网货加工基地等方式建设完善产业链。为参与在天津运营合水县消费扶贫馆的企业，按照销售合水县带贫企业合作社、贫困户的农产品的金额目标任务予以奖补，具体标准由县工信商务局制定，并负责主管实施</t>
  </si>
  <si>
    <t>提升扶贫产业整体发展水平。</t>
  </si>
  <si>
    <t>工信商务局</t>
  </si>
  <si>
    <t>（十一）</t>
  </si>
  <si>
    <t>高标准农田建设</t>
  </si>
  <si>
    <t>2020.4-2020.8</t>
  </si>
  <si>
    <t>1.高标准农田水利建设基础设施配套，计划新修水泥路3公里，砂石路25公里，埋设管道10公里，节水灌溉6000亩。
2.新建土地平100亩，购置有机肥38400公斤，机械深松4800亩，新打小电井250眼，新建大口容324座，埋设管道6.5公里，衬砌U60型田间排水渠1.67公里，衬砌梯形田间排水渠0.85公里，新修砂石路12.5公里，新修3米水泥路9公里，衬砌水泥边沟8公里，设置边沟涵150处，每处长3m长1-0.3m钢筋砼圆管涵，设置涵洞50处，每处为6m长1-0.5m圆管涵12处。新栽防护林10000棵，为新打小电井配套架设高压线路1公里。为新打小电井配套架设低压线路3公里。为新打小电井配套专项变压器2合示范推广富农58、中地88、金北168新品种玉米2800亩。示范推广陇玉系列小麦2000亩。</t>
  </si>
  <si>
    <t>项目建成后可解决项目区群众耕作难、行路难、灌溉难等问题，提高农业生产竞争能力，使项目区农民收入得到增加，生活水平得到提高，农业生产条件得到极大改善，可为稳固农业发展起到重要作用。</t>
  </si>
  <si>
    <t>（十二）</t>
  </si>
  <si>
    <t>其他</t>
  </si>
  <si>
    <t>正气银行</t>
  </si>
  <si>
    <t>扶持12家“正气银行”每个10万元补充物资和开发短期务工岗位用于奖励。</t>
  </si>
  <si>
    <t>完善精神扶贫奖补机制。</t>
  </si>
  <si>
    <t>巾帼扶贫超市</t>
  </si>
  <si>
    <t>为7家巾帼扶贫超市每个补充投放物资0.6万元。</t>
  </si>
  <si>
    <t>县妇联</t>
  </si>
  <si>
    <t>合水县2020年苹果产业发展推进项目</t>
  </si>
  <si>
    <t>采购368040株苹果苗木用于全县苹果新栽；为合水县太莪乡庆阳红果蔬种植农民专业合作社700万元贷款提供贴息补助46万元；建设以“合水苹果”为主题的网站一个，在国内大中型城市建立合水苹果直销窗口一个；在合水县何家畔镇和店子乡进行标准化果园管理1500亩（何家畔镇700亩、店子乡800亩，主推以高光效修剪、黑膜覆盖、有机肥替代化肥、生物物理防治病虫害为主的现代果园管理技术）；在合水县肖咀镇、老城镇、蒿咀铺乡建成苹果树集中连片新栽示范点各一处，政府给予建设的乡镇每亩3公斤黑地膜、300元栽植工费补助；在合水县店子乡、肖咀镇进行郁闭园改造技术推广320亩。</t>
  </si>
  <si>
    <t>通过产业扶持，增加贫困户收入，增强合作社带贫能力和市场竞争力。</t>
  </si>
  <si>
    <t>饲草青贮</t>
  </si>
  <si>
    <t>新种紫花苜蓿3000亩，“331+”养殖专业合作社及贫困户种植青贮玉米、甜高粱等一年生牧草1.5万亩。</t>
  </si>
  <si>
    <t>贫困户入股“331+"合作社托管代养，每年按托管资金10%分红。</t>
  </si>
  <si>
    <t>废旧农膜回收</t>
  </si>
  <si>
    <t>2020.6-2020.7</t>
  </si>
  <si>
    <t>1.废旧地膜“以旧换新”新地膜购置，以振海塑业有限责任公司、万峰塑业有限责任公司为依托，健全收购网点，辐射带动涉及10个乡镇、66个行政村、548户贫困户，按照5:1的兑换比例，即5公斤旧地膜兑换1公斤新地膜的标准对废旧地膜进行置换回收；2.采取劳务补助的形式，按照每公斤旧地膜补助0.4元标准，实施劳务补助 。</t>
  </si>
  <si>
    <t>通过项目实施，有效激发调动网点、群众捡拾交售兑换积极性，减少农田“白色污染”，提高耕地土壤质量，带动548户贫困农户增产增收。</t>
  </si>
  <si>
    <t>畜牧站</t>
  </si>
  <si>
    <t>消费扶贫生鲜羊奶交售补助</t>
  </si>
  <si>
    <t>2020.03-2021.03</t>
  </si>
  <si>
    <t>全县已建成6家“331+”养殖合作社与合水县那拉古象乳业公司签订交售鲜奶协议，根据合作社交售数量给予每公斤鲜奶1元的奶价补贴。补贴时间为：2020年3月1日至2021年3月1日，预计补贴期内合作社可交售鲜奶2000吨。</t>
  </si>
  <si>
    <t>通过补贴，确保全县6家“331+”奶山羊养殖合作社带动2256户贫困户按期得到分红，通过奶价补贴，增加收益。</t>
  </si>
  <si>
    <t>质监站</t>
  </si>
  <si>
    <t>2020年春季设施大棚维修启动以奖代补</t>
  </si>
  <si>
    <t>西华池镇、吉岘镇、何家畔镇、肖咀乡、段家集乡、固城镇、店子乡、板桥镇、老城镇</t>
  </si>
  <si>
    <t>对全县春季维修启动种植速生叶菜、春茬萝卜等和瓜类、茄果类的1768座设施大棚（镀锌钢架、日光温室、水泥骨架净生产面积分别在320㎡、400㎡、480㎡）每座补助400元；小钢架拱棚和连栋钢架大棚按实际种植瓜菜面积折算；水泥骨架大棚已维修启动种植特色瓜菜的，每座补助2000元。
通过项目实施，有效解决了贫困群众春季设施大棚维修难、启动慢、缺资金的难题，提高了菜农种植积极性。</t>
  </si>
  <si>
    <t>通过项目实施，有效解决了贫困群众春季设施大棚维修难、启动慢、缺资金的难题，提高了菜农种植积极性，切实增加贫困户家庭经济收入，带动周边群众发展设施蔬菜，实现产业向规模化、可持续发展的转变，变“输血式”扶贫为“造血式”扶贫，实现90%的贫困户有增收项目有脱贫门路，有效助推全县高质量脱贫.</t>
  </si>
  <si>
    <t>2020年春季白瓜籽订单种植以奖代补</t>
  </si>
  <si>
    <t>老城镇东关村、牧家沟村；太白镇连家砭村、牛车坡村、太白村、莲花寺村</t>
  </si>
  <si>
    <t>在老城镇和太白镇种植白瓜紫1079.27亩。
通过白瓜籽订单种植，有效提高农户抗灾、抗风险能力。</t>
  </si>
  <si>
    <t>通过白瓜籽订单种植，有效提高农户抗灾、抗风险能力，切实增加种植户经济收入，变“输血式”扶贫为“造血式”扶贫，拓宽贫困群众增收渠道，提高脱贫质量。</t>
  </si>
  <si>
    <t>2020年新建设施大棚二茬复种及“三新”技术引进试验示范推广项目。</t>
  </si>
  <si>
    <t>2020.6-2020.10</t>
  </si>
  <si>
    <t>1.为今年新建的374座到户镀锌钢架大棚和300座增加村集体经济收入镀锌钢架大棚(老城镇200座、店子乡100座)每座发放有机肥2袋，萝卜、白菜、白黄瓜籽种各1袋，共需资金131430元;2.为何家畔铁李川智能连栋蔬菜暖棚发放有机肥100袋需资金6000元;3.新品种、新技术、新材料试验示范推广及产品推介费用371883元。</t>
  </si>
  <si>
    <t>提高了菜农种植积极性，切实增加贫困户家庭经济收入，带动周边群众发展设施蔬菜，实现产业向规模化、可持续发展的转变，变“输血式”扶贫为“造血式”扶贫，实现90%的贫困户有增收项目有脱贫门路，有效助推全县高质量脱贫.</t>
  </si>
  <si>
    <t>水稻种植</t>
  </si>
  <si>
    <t>维修水渠2公里，引进新品种水稻籽种6000斤，种植水稻300亩。</t>
  </si>
  <si>
    <t>建成后可解决群众耕作难、行路难、灌溉难等问题，提高农民收入和生活水平，农业生产条件得到极大改善，可为稳固农业发展起到重要作用。</t>
  </si>
  <si>
    <t>饲草加工专业合作社奖补</t>
  </si>
  <si>
    <t>预计占地11.7亩，计划购置中型揉丝机4台、青贮压捆机2台、青贮收割台1台、干贮压捆机4台，建设储备库1000平方米。
建成后，将实现年青贮500亩、干贮10000亩的贮藏量，可吸纳36人参与合作社务工，带动458户贫困户增收。</t>
  </si>
  <si>
    <t>建成后，将实现年青贮500亩、干贮10000亩的贮藏量，可吸纳36人参与合作社务工，带动458户贫困户增收。</t>
  </si>
  <si>
    <t>固城镇王昌寺蔬菜生产基地维修改造项目</t>
  </si>
  <si>
    <t>1.固城镇王昌寺村连栋钢架大棚维修改造工程：安装卷闸门54个，封闭洞口40个，更换损坏棚膜4800平方米，维修损坏卷膜器、卷膜杆40套，安装冷镀锌落水管317套，素土夯实钢架大棚周边基础1800平方米。
2.固城镇王昌寺村蔬菜生产基地水毁边沟维修工程：维修水毁边沟1978米，清理边沟淤泥650立方米，维修破损道路1200米。
3.固城镇王昌寺村蔬菜基地供水及附属配套工程：新挖3000立方米蓄水池1个，配套电杆5根、配电房1间，架设线路400米，蔬菜预冷库新修边沟680米，新挖土排水渠1600米。
该项目建成可解决王昌寺村蔬菜生产基地棚膜破损、产业路及排水边沟水毁等问题，提高生产基地农业现代化竞争力。带动周边群众发展蔬菜产业和吸纳周边富余劳动力就近务工，增加收入。</t>
  </si>
  <si>
    <t>该项目建成可解决王昌寺村蔬菜生产基地棚膜破损、产业路及排水边沟水毁等问题，提高生产基地农业现代化竞争力。带动周边群众发展蔬菜产业和吸纳周边富余劳动力就近务工，增加收入</t>
  </si>
  <si>
    <t>店子乡连家庄村设施蔬菜大棚生产用水和管护房建设</t>
  </si>
  <si>
    <t>2020.3-
2020.4</t>
  </si>
  <si>
    <t xml:space="preserve">在连家庄村设施蔬菜大棚区实施供水及管护房建设 ，埋供水管线3100米，建管护房5个，建瓜菜收集棚1座80平方米
</t>
  </si>
  <si>
    <t>以发展村级集体经济为抓手，“以销定产、以销定量、以需定品”为思路，探索发展“公司+合作社+村集体+贫困户”的利益联结经营模式，实现公司、合作社、村集体、贫困户四方受益。每棚每年由村集体收取分红700元每年收入7万元，60%用于开发公益性岗位，40%用于村基础设施维护，同时，固定输转劳动力10余人，临时用工1000人（次）以上，预计年经济收入可达150万元。</t>
  </si>
  <si>
    <t>老城镇蔬菜大棚维修项目</t>
  </si>
  <si>
    <t>2020.7-2020.9</t>
  </si>
  <si>
    <t>维修老城镇牧家沟村200座受灾镀锌钢架大棚</t>
  </si>
  <si>
    <t>恢复合作社正常运营，保障村集体收入。</t>
  </si>
  <si>
    <t>老城镇人民怎股</t>
  </si>
  <si>
    <t>受灾贫困户生产自救项目</t>
  </si>
  <si>
    <t>为全县1848户受灾贫困户，按照户均不高于1000元的标准，进行补助，</t>
  </si>
  <si>
    <t>帮助受灾贫困户进行生产自查，恢复其生产经营活动，确保贫困户稳定收入</t>
  </si>
  <si>
    <t>县应急管理局、农业农村局</t>
  </si>
  <si>
    <t>蒿咀铺中药材种植补贴项目</t>
  </si>
  <si>
    <t>2020.10-2020.12</t>
  </si>
  <si>
    <t>蒿咀铺</t>
  </si>
  <si>
    <t>用于蒿咀铺中药材种植补贴250亩，每亩补助200元。</t>
  </si>
  <si>
    <t>板桥镇太白肴老果园改造</t>
  </si>
  <si>
    <t>2020.1-2020.12</t>
  </si>
  <si>
    <t xml:space="preserve">1、标准园建设1600亩，落实果树拉枝、树下起垄覆膜、行间种草、糖醋液、性诱剂、悬挂粘虫板和购买肥料等标准化管理措施；2、郁闭园改造400亩，隔珠和隔行间伐果树、落实其他标准化管理措施；3、安装杀虫灯30台。
</t>
  </si>
  <si>
    <t>通过老果园改造，果园密度降低，果园通风透光，果实品质提高，病虫害减轻，果园效益提高；减轻病虫害，减少喷农药的次数，果园生态环境进一步得到提高；极大的调动了果农的积极性，苹果产业能够健康稳步的发展。</t>
  </si>
  <si>
    <t>县果产业发展中心、板桥镇人民政府</t>
  </si>
  <si>
    <t>二、</t>
  </si>
  <si>
    <t>就业扶贫</t>
  </si>
  <si>
    <t>乡村公益性岗位（省级下达）</t>
  </si>
  <si>
    <t>开发乡村疫情防控临时公益专岗80人（3月份上岗）、乡村爱心理发员、易地扶贫搬迁点公益性岗位110人（4月份上岗）（其中省级财政通过就业补助资金开发55个，县区通过市县两级财政专项扶贫资金和县区自筹资金开发55个）、乡村住房安全巡查员80人（4月份上岗），每人每月补助500元。</t>
  </si>
  <si>
    <t>为应对疫情影响，提高贫困群众提供临时性公益性岗位，确保贫困户获取稳定收入</t>
  </si>
  <si>
    <t>县人社局</t>
  </si>
  <si>
    <t>县人社局、各乡镇人民政府</t>
  </si>
  <si>
    <t>农村扶贫公益性岗位（县级安排）</t>
  </si>
  <si>
    <t xml:space="preserve">卫生保洁员专岗498个、监督员专岗29个，保洁员每人每年补助1万元，监督员每人每年补助1.2万元。
</t>
  </si>
  <si>
    <t>通过设立长期公益性岗位，使贫困群众获取劳动报酬</t>
  </si>
  <si>
    <t>县住建局</t>
  </si>
  <si>
    <t>公益性设施维护员（兼道交员、劝导员、乡村公路维护员）</t>
  </si>
  <si>
    <t>每个行政村配备公益性设施维护员（兼道交员、劝导员、乡村公路维护员）1人，共80人，总投资80万元。</t>
  </si>
  <si>
    <t>垃圾中转站管理员及分类保洁员（兼乡镇污水处理站管理员）</t>
  </si>
  <si>
    <t>每个乡镇配备垃圾中转站管理员（兼乡镇污水处理站管理员）1人，共12人；乡镇街道垃圾分类保洁员11人（吉岘镇3人、板桥镇2人、老城镇2人、蒿咀铺乡2人、太白镇2人）。</t>
  </si>
  <si>
    <t>乡镇水管员及河湖保洁员</t>
  </si>
  <si>
    <t>配备乡镇水管员及河湖保洁员54人（其中河湖保洁员4人、水管员21人、水管员兼保洁员29人）。总投资51.4万元。</t>
  </si>
  <si>
    <t>由县水务局</t>
  </si>
  <si>
    <t>劳务输转稳岗奖补</t>
  </si>
  <si>
    <t>1、补助56名到东部城市就业的建档立卡贫困户劳务奖补每人2400元。
2、补助500名到省内就近就地就业的建档立卡贫困户交通补贴每人300元、补助399名到省外及其他地区就业的建档立卡贫困户交通补贴每人600元。</t>
  </si>
  <si>
    <t>推动贫困户劳务输转。</t>
  </si>
  <si>
    <t>劳务输转生活费补贴</t>
  </si>
  <si>
    <t>经组织或自谋输转，与县内用人企业签订6个月以上劳动合同并实际履行的建档立卡贫困劳动力，按500元/人的标准给予生活费补贴，共计补贴100人。</t>
  </si>
  <si>
    <t>扶贫车间运费补贴</t>
  </si>
  <si>
    <t>对认定的扶贫车间跨省区调用原料和成品运输的，对其运输费按50%给予补贴。</t>
  </si>
  <si>
    <t>提供扶贫车间带贫能力。</t>
  </si>
  <si>
    <t>劳务技能培训</t>
  </si>
  <si>
    <t>1、培训建档立卡贫困户种养殖技术180人。培训建档立卡贫困户苹果生产管理技术110人。培训建档立卡贫困户蔬菜生产管理技术110人。培训建档立卡贫困户汽车驾驶技能400人。
2、劳务培训400人（汽车驾驶员除外）每人每天补助生活费30元，按农村实用技术培训7天</t>
  </si>
  <si>
    <t>使建档立卡贫困户学到一技之长，增强贫困户劳务技术</t>
  </si>
  <si>
    <t>致富带头人培育</t>
  </si>
  <si>
    <t>1、创业致富带头人培训：开展34个贫困村致富带头人150人以上。
2、高素质农民培训：全年计划培训150人，其中，合作社带头人100人，分两期进行，每期15天，初步计划从种植（果、菜、药）技术、养殖（肉牛、湖羊、奶山羊）技术、合作社经营管理等方面开展培训；现代青年农场主5人；农村创新创业青年、产业扶贫带头人45人，计划培训1期，培训15天，初步计划开展奶山羊养殖技术培训。</t>
  </si>
  <si>
    <t>提高致富带头人专业素质和管理能力。</t>
  </si>
  <si>
    <t>生产经营主体吸纳贫困劳动力就业奖补</t>
  </si>
  <si>
    <t>企业、扶贫车间、合作社、家庭农场等各类生产经营主体吸纳本地贫困劳动力且稳定就业半年以上的，按3000元/人标准给予生产经营主体一次性奖补，稳定就业1年以上的，按5000元/人标准给予生产经营主体一次性奖补。</t>
  </si>
  <si>
    <t>通过补助，使贫困户在各类生产经营性主体就业，达到“就业一人，脱贫一户”的目标，实现稳定脱贫。</t>
  </si>
  <si>
    <t>县人社局、县工信商务局</t>
  </si>
  <si>
    <t>各企业、扶贫车间、合作社、家庭农场</t>
  </si>
  <si>
    <t>“雨露计划”资助</t>
  </si>
  <si>
    <t>2020.4-2020.6</t>
  </si>
  <si>
    <t>对符合雨露计划资助条件的学生1340人次，按照每生每学期1500元（每学年3000元）的标准，进行补助。</t>
  </si>
  <si>
    <t>通过补助，使贫困户家庭“两后生”学到一技之长，达到“培训一人，输出一人，就业一人，脱贫一人”的目标，实现稳定转移。</t>
  </si>
  <si>
    <t>专场招聘活动</t>
  </si>
  <si>
    <t>举办“春风行动”暨天津红桥区企业用工招聘会，编印劳务用工信息服务指南。</t>
  </si>
  <si>
    <t>县就业局</t>
  </si>
  <si>
    <t>三、</t>
  </si>
  <si>
    <t>教育扶贫</t>
  </si>
  <si>
    <t>合水县蒿咀铺乡张举塬小学</t>
  </si>
  <si>
    <t>2020.3-2020.8</t>
  </si>
  <si>
    <t>吉岘乡九顷湾</t>
  </si>
  <si>
    <t>教学用房维修加固80平方米。</t>
  </si>
  <si>
    <t>增强学校基础保障，提高教学质量。</t>
  </si>
  <si>
    <t>县教科局</t>
  </si>
  <si>
    <t>合水县肖咀乡银星教学点</t>
  </si>
  <si>
    <t>蒿咀铺九站</t>
  </si>
  <si>
    <t>新做挡土墙13米，混凝土硬化130平方米。</t>
  </si>
  <si>
    <t>合水县肖咀乡西沟教学点</t>
  </si>
  <si>
    <t>蒿咀铺乡张举塬</t>
  </si>
  <si>
    <t>教学用房维修240平方米，道路拆除普砖及混凝土硬化583.63平方米，拆除及新建大门墩2个，拆除及新做旗台一座、旗杆一根。</t>
  </si>
  <si>
    <t>合水县西华池镇黎家庄教学点</t>
  </si>
  <si>
    <t>运动场地混凝土硬化370.75平方米，透水砖硬化1013.75平方米，新栽路沿石356米，混凝土成品树池10个，新建大门墩2个。</t>
  </si>
  <si>
    <t>合水县太白九年制学校</t>
  </si>
  <si>
    <t>肖咀乡西沟</t>
  </si>
  <si>
    <t>新建厕所48平方米，拆除及新做砖围墙31米，运动场地混凝土硬化560.8平方米，透水砖硬化186平方米，路沿石142米。</t>
  </si>
  <si>
    <t>合水县段家集九年制学校</t>
  </si>
  <si>
    <t>西华池镇黎家庄</t>
  </si>
  <si>
    <t>新建门房32.56平方米，新建水冲厕所155.54平方米、混凝土硬化面积为：316.23平方米、渗水砖硬化面积为：120.00平方米，新建换热站25.83平方米。</t>
  </si>
  <si>
    <t>合水县何家畔九年制学校</t>
  </si>
  <si>
    <t>何家畔乡产白</t>
  </si>
  <si>
    <t>购置课桌椅40套。</t>
  </si>
  <si>
    <t>合水县蒿咀铺中心小学</t>
  </si>
  <si>
    <t>何家畔</t>
  </si>
  <si>
    <t>购置课桌椅40套，多媒体教学设备6套。</t>
  </si>
  <si>
    <t>合水县教科局</t>
  </si>
  <si>
    <t>何家畔乡郭庄</t>
  </si>
  <si>
    <t>何家畔乡赵楼子</t>
  </si>
  <si>
    <t>段家集乡化沟</t>
  </si>
  <si>
    <t>购置课桌椅50套。</t>
  </si>
  <si>
    <t>四、</t>
  </si>
  <si>
    <t>健康扶贫</t>
  </si>
  <si>
    <t>残疾人扶贫</t>
  </si>
  <si>
    <t>扶持580名残疾人提供医疗器械补助，开展实用技术培训，提高生产生活能力。</t>
  </si>
  <si>
    <t>提升580名残疾人生产生活质量。</t>
  </si>
  <si>
    <t>县残联</t>
  </si>
  <si>
    <t>村卫生室建设</t>
  </si>
  <si>
    <t>各相关基层医疗机构</t>
  </si>
  <si>
    <t>按照“宜建则建，宜买则买”的原则，解决3个以上村卫生室的产权问题</t>
  </si>
  <si>
    <t>改善村所不稳定因素，保障村医正常医疗。</t>
  </si>
  <si>
    <t>县卫健局</t>
  </si>
  <si>
    <t>五、</t>
  </si>
  <si>
    <t>住房安全保障</t>
  </si>
  <si>
    <t>农村住房整治项目</t>
  </si>
  <si>
    <t>2020.3—2020.9</t>
  </si>
  <si>
    <t>实施四类重点对象农村住房整治项目182户，其中建档立卡贫困户120户，低保户33，农村分散供养特困人员15户，贫困残疾人家庭14户.对农户自建房按照四类重点对象户均补助2万元的，政府统建户按照1—2人户户均补助2万元，3人及以上户均补助3万元的标准进行补助。</t>
  </si>
  <si>
    <t>巩固提升182户四类重点对象住房条件</t>
  </si>
  <si>
    <t>六、</t>
  </si>
  <si>
    <t>易地搬迁</t>
  </si>
  <si>
    <t>易地扶贫搬迁贷款贴息</t>
  </si>
  <si>
    <t>2020.2-2020.4</t>
  </si>
  <si>
    <t>易地扶贫搬迁贴息贷款资金</t>
  </si>
  <si>
    <t>专项用于易地扶贫搬迁贴息贷款资金</t>
  </si>
  <si>
    <t>七、</t>
  </si>
  <si>
    <t>生态扶贫</t>
  </si>
  <si>
    <t>生态护林员、公益林及天保工程护林员项目</t>
  </si>
  <si>
    <t>1、生态护林员项目：从建档立卡户中选聘生态护林员349人；
2、公益林及天保工程护林员项目：从建档立卡户中选聘公益林及天保工程护林员380人。</t>
  </si>
  <si>
    <t>县自然资源局</t>
  </si>
  <si>
    <t>县自然资源局、各乡镇人民政府</t>
  </si>
  <si>
    <t>八、</t>
  </si>
  <si>
    <t>贫困村整体提升工程</t>
  </si>
  <si>
    <t>安全饮水</t>
  </si>
  <si>
    <t>合水县农村饮水维修改造工程</t>
  </si>
  <si>
    <t>何家畔镇、太白镇、太莪乡、段家集乡、肖咀乡、吉岘乡</t>
  </si>
  <si>
    <t>更换78348m供水管线，采购小电井净化设备388套，自来水入户812户。</t>
  </si>
  <si>
    <t>保障全县0.38万户1.26万人的饮水稳定</t>
  </si>
  <si>
    <t>县水务局</t>
  </si>
  <si>
    <t>合水县农村供水设施维修项目</t>
  </si>
  <si>
    <t>2020.4-2020.7</t>
  </si>
  <si>
    <t>何家畔镇、太白镇、太莪乡、段家集乡、肖咀乡等12乡镇</t>
  </si>
  <si>
    <t>更换39623m供水管线，新打小电井46眼，计量设施92套，清洗采购二氧化氯发生器10套，维修改造农户入户设施、更换部分农户年久老化入户管线，安装冬季取水软管。</t>
  </si>
  <si>
    <t>保障全县0.58万户1.67万人的饮水稳定</t>
  </si>
  <si>
    <t>安全饮水项目维修养护基金</t>
  </si>
  <si>
    <t>1.何家畔：北庄机井维修（4×25mm2铝芯电缆线），北头机井维修（电缆（VV-4×10mm2））；2.西吉供水维修工程：管道土方659m，管材659m，维修闸阀井设施1座；3.固店维修供水工程：PE DN110法兰2套，DN110软密阀2个，DN40锁阀1个，DN40软密阀1个，DN40水表1个，4.定祥泵站扬水工程维修：Dg89上水钢管（壁厚4mm)300m、电缆（VV-4×25mm2）200m、配电柜1面、150QJ10-56/7潜水泵2台。</t>
  </si>
  <si>
    <t>保障当地群众安全饮水</t>
  </si>
  <si>
    <t>固店供水维修工程</t>
  </si>
  <si>
    <t>2020.6-2020.9</t>
  </si>
  <si>
    <t>固城镇、店子乡</t>
  </si>
  <si>
    <t>更换100级PE管网20m，其中：铺设DN110PE管（1.0MPa）20m；砼拆除10.80 m3，C25砼路面恢复10.80m3；更换DN20智能水表788套。</t>
  </si>
  <si>
    <t>西吉供水维修工程</t>
  </si>
  <si>
    <t>西华池镇、吉岘镇</t>
  </si>
  <si>
    <t>维修各类100及PE管网626m，其中：DN500PE管（1.6MPa）47m，DN160PE管（1.0MPa）18m，DN125PE管（1.0MPa）10m，DN225PE管（1.0MPa）37m，DN110PE管（1.0MPa）28m，DN250PE管（1.6MPa）60m，DN90PE管（1.6MPa）20m,DN63PE管（1.6MPa）10m，DN50PE管（1.6MPa）95m，DN32PE管（1.6MPa）295m，DN25PE管（1.6MPa）6m；新建闸阀井1座；透水砖拆除240m2，M10砂浆铺透水砖（利用50%）120m2，M10砂浆铺透水砖（新铺50%）120m2，砼拆除48m3，C25砼路面恢复48m3；更换DN20智能水表212套。</t>
  </si>
  <si>
    <t>段家集乡王庄村机井供水工程</t>
  </si>
  <si>
    <t>2020.8-2020.11</t>
  </si>
  <si>
    <t>段家集乡王庄村机</t>
  </si>
  <si>
    <t>新打500m深的机井1眼，安装200QJ20-437/33型(45KW)潜水泵1台，扬程为437米；安装Dg89上水无缝钢管(壁厚6mm)480m，JHS-3×70mm防水橡套电缆480m；ZNDK-1B-G-75(自耦降压)启动柜1台；新建500m3临时蓄水池共1座，新建配电房1座（9m2）；铁艺围栏60m；管线穿路30m。新建加压泵站1座（26.46m2），安装65GD-40型管道泵2台，18KVA变频控制柜1台。铺设各类100级PE管材430m，其中：100级Dn90PE（1.0MPa）管150m；100级Dn75PE管（1.0MPa）280m；新建闸阀井28座。安装100KVA变压器1台，架设高压线路0.10km，低压线路0.10km，高压计量器1台。安装自动化设备1套。</t>
  </si>
  <si>
    <t>饮水安全工程高温蒸汽疏通设备采购</t>
  </si>
  <si>
    <t>2020.9-2020.11</t>
  </si>
  <si>
    <t>采购高温蒸汽疏通设备采购2台，保障贫困群众冬季供水安全。</t>
  </si>
  <si>
    <t>农村自来水管网改造及水质提升工程</t>
  </si>
  <si>
    <t>2020.7-2020.12</t>
  </si>
  <si>
    <t>西华池镇、店子乡、段家集乡、肖咀镇、何家畔镇</t>
  </si>
  <si>
    <t>沿公路两侧路沿石外铺设PE材质160mm以下各类口径管道12893m，新建闸阀井2座及硬化路面拆除恢复等，更换瓦岗川水厂、固城水厂净水滤池滤料、过滤斜管。新建加药间16间，安装净化设备16套，维修集中供水工程加药设施10处，购买药剂</t>
  </si>
  <si>
    <t>葫芦河龚沟门村护岸工程</t>
  </si>
  <si>
    <t>治理河道长3.41km，新建堤防长4.086km，采用固滨笼墙式护脚，其中：左岸1.817km，右岸2.269km。</t>
  </si>
  <si>
    <t>工程涉及太白镇的葫芦河村1200人1780亩耕地，整治河岸工程建设显得尤为突出。从根本上解决洪水问题，减少洪灾损失，修建护岸工程迫在眉睫。</t>
  </si>
  <si>
    <t>村组道路</t>
  </si>
  <si>
    <t>鼓励施工单位采取以工代赈方式，积极组织并优先吸纳贫困群众参与工程建设，为贫困群众提供就业岗位，贫困劳动力占建设用工的30%以上。</t>
  </si>
  <si>
    <t>合水县何家畔镇郭家庄村组道路硬化工程</t>
  </si>
  <si>
    <t>新修水泥路3.506公里</t>
  </si>
  <si>
    <t>解决群众安全出行问题</t>
  </si>
  <si>
    <t>县交通局</t>
  </si>
  <si>
    <t>合水县何家畔镇何家畔村组道路硬化工程</t>
  </si>
  <si>
    <t>新修水泥路2.861公里</t>
  </si>
  <si>
    <t>合水县何家畔镇崾岘村组道路硬化工程</t>
  </si>
  <si>
    <t>新修水泥路3.412公里</t>
  </si>
  <si>
    <t>合水县板桥镇司家峁至严川村组道路硬化工程</t>
  </si>
  <si>
    <t>新修水泥路2.526公里</t>
  </si>
  <si>
    <t>合水县板桥镇唐沟圈至马咀村组道路硬化工程</t>
  </si>
  <si>
    <t>新修水泥路3.224公里</t>
  </si>
  <si>
    <t>合水县肖咀镇石老庄村组道路硬化工程</t>
  </si>
  <si>
    <t>新修水泥路3.411公里</t>
  </si>
  <si>
    <t>合水县店子乡东庄至庙庄村组道路硬化工程</t>
  </si>
  <si>
    <t>新修水泥路0.995公里</t>
  </si>
  <si>
    <t>合水县孙家咀至候家咀村组道路硬化工程</t>
  </si>
  <si>
    <t>孙家咀至候家咀</t>
  </si>
  <si>
    <t>新修水泥路3.785公里</t>
  </si>
  <si>
    <t>合水县吉岘镇郝家庄至严咀村组道路硬化工程</t>
  </si>
  <si>
    <t>新修水泥路5.606公里</t>
  </si>
  <si>
    <t>合水县老城镇寺儿塬村组道路硬化工程</t>
  </si>
  <si>
    <t>新修水泥路2.712公里</t>
  </si>
  <si>
    <t>合水县段家集乡北头至小川子、肖咀镇沟圈村老旧路面大中修工程</t>
  </si>
  <si>
    <t>新修水泥路3.68公里</t>
  </si>
  <si>
    <t>合水县太白镇葫芦河黑山洞村组道路硬化工程</t>
  </si>
  <si>
    <t>新修水泥路3.37公里</t>
  </si>
  <si>
    <t>合水县老城镇东关村组道路硬化工程</t>
  </si>
  <si>
    <t>新修水泥路1.67公里</t>
  </si>
  <si>
    <t>合水县太白镇葫芦河安沟门村组道路硬化工程</t>
  </si>
  <si>
    <t>新修水泥路3.553公里</t>
  </si>
  <si>
    <t>合水县店子乡朱家新庄至朱家老庄老旧路面大中修工程</t>
  </si>
  <si>
    <t>新修水泥路2.83公里</t>
  </si>
  <si>
    <t>合水县段家集村道老旧路面大中修工程</t>
  </si>
  <si>
    <t>新修水泥路6.15公里</t>
  </si>
  <si>
    <t>合水县太莪乡关良至王峁老旧路面大中修工程</t>
  </si>
  <si>
    <t>新修水泥路5.574公里</t>
  </si>
  <si>
    <t>农村水毁路维修项目</t>
  </si>
  <si>
    <t>2020.7-2020.10</t>
  </si>
  <si>
    <t>全县涉及12个乡镇19个村28条道路不同程度水毁受损。维修路面12000平方米、挖填土石方52000立方米、维修排水渠5300米、新建排水管涵76米。</t>
  </si>
  <si>
    <t>水泥路硬化</t>
  </si>
  <si>
    <t>肖咀镇老庄村水泥路</t>
  </si>
  <si>
    <t>2020.8-2020.12</t>
  </si>
  <si>
    <t>老庄村、
西沟村</t>
  </si>
  <si>
    <t>新修北头井场至李举昌门前至罗段公路1.3公里、南头至石宝元门前水泥路0.24公里，共1.54公里，宽3米。</t>
  </si>
  <si>
    <t>解决群众出行难、运输难问题</t>
  </si>
  <si>
    <t>肖咀镇肖咀村水泥路</t>
  </si>
  <si>
    <t>肖咀村老庄峁组</t>
  </si>
  <si>
    <t>新修北堡至老庄峁水泥路1.5公里，宽4.5米</t>
  </si>
  <si>
    <t>肖咀镇西沟村东峁至南畔水泥路</t>
  </si>
  <si>
    <t>西沟村</t>
  </si>
  <si>
    <t>新修东峁至南畔水泥路1.5公里、路东至肖咀地界水泥路1.5公里，共3公里，宽3.5米</t>
  </si>
  <si>
    <t>肖咀镇寨子村岘子至东沟畔水泥路</t>
  </si>
  <si>
    <t>寨子村</t>
  </si>
  <si>
    <t>新修岘子至东沟畔水泥路2公里、岘子洼至杨德学家门口水泥路2公里，共4公里，宽4米</t>
  </si>
  <si>
    <t>肖咀镇肖咀村南堡至化沟水泥路</t>
  </si>
  <si>
    <t>肖咀村</t>
  </si>
  <si>
    <t>新修南堡至化沟1.5公里、卓堡至张咀1公里，共2.5公里，宽4.5米</t>
  </si>
  <si>
    <t>肖咀镇西沟村东端路至老村部水泥路</t>
  </si>
  <si>
    <t>新修路东端路至老村部水泥路0.5公里、路西至李满合门前水泥路0.5公里，共1公里，宽3.5米</t>
  </si>
  <si>
    <t>肖咀镇寨子村杨峁至王峁水泥路</t>
  </si>
  <si>
    <t>新修杨峁至王峁水泥路0.8公里，宽4米</t>
  </si>
  <si>
    <t>肖咀镇铁赵村刘组水泥路</t>
  </si>
  <si>
    <t>铁赵村</t>
  </si>
  <si>
    <t>新修里刘组刘治新门前至刘治全门前水泥路0.3公里，宽3.5米</t>
  </si>
  <si>
    <t>店子乡店子村后社组至朱老庄水泥路</t>
  </si>
  <si>
    <t>店子村后社组、朱老庄组</t>
  </si>
  <si>
    <t>新修后社组、朱老庄组水泥路4.32公里，宽4.5米。</t>
  </si>
  <si>
    <t>在店子村后社组、朱老庄组新修水泥路4.32公里，可解决88户350人的出行问题。</t>
  </si>
  <si>
    <t>店子乡吕家岘子村沟圈组水泥路</t>
  </si>
  <si>
    <t>吕家岘子村沟圈组</t>
  </si>
  <si>
    <t>新修沟圈组水泥路2公里，宽3米。</t>
  </si>
  <si>
    <t>在吕家岘子村沟圈组新修水泥路2公里，可解决11户61人的出行问题。</t>
  </si>
  <si>
    <t>店子乡吕家岘子村东庄至庙庄水泥路</t>
  </si>
  <si>
    <t>吕家岘子村东庄组、庙庄组</t>
  </si>
  <si>
    <t>新修东庄组、庙庄组水泥路3.8公里，宽3米。</t>
  </si>
  <si>
    <t>在吕家岘子村东庄组、庙庄组新修水泥路3.8公里，可解决21户80人的出行问题。</t>
  </si>
  <si>
    <t>店子乡连家庄村水泥路</t>
  </si>
  <si>
    <t>连家庄村杨庄组、新庄组</t>
  </si>
  <si>
    <t>新修杨庄组、新庄组水泥路1.9公里，宽6米。</t>
  </si>
  <si>
    <t>共计在两个村民小组新修水泥路1.9公里，可解决14户66人的出行问题。</t>
  </si>
  <si>
    <t>店子乡吕家岘子村菜子渠组水泥路</t>
  </si>
  <si>
    <t>吕家岘子村菜子渠组</t>
  </si>
  <si>
    <t>新修菜子渠组水泥路2公里，宽4.5米。</t>
  </si>
  <si>
    <t>在蔡子渠组新修水泥路2公里，可解决78户345人的出行问题。</t>
  </si>
  <si>
    <t>店子乡双柳树村柳畔组水泥路</t>
  </si>
  <si>
    <t>双柳树村柳畔组</t>
  </si>
  <si>
    <t>新修柳畔组水泥路2.75公里，宽3米。</t>
  </si>
  <si>
    <t>在双柳树村柳畔组新修水泥路2.75公里，可解决31户127人的出行问题。</t>
  </si>
  <si>
    <t>店子乡双柳树村园子畔组水泥路</t>
  </si>
  <si>
    <t>双柳树园子畔组</t>
  </si>
  <si>
    <t>新修园子畔组水泥路2公里，宽3米。</t>
  </si>
  <si>
    <t>在双柳树村园子畔组新修水泥路2公里，可解决36户163人的出行问题。</t>
  </si>
  <si>
    <t>板桥镇板桥村南街组水泥路</t>
  </si>
  <si>
    <t>板桥村南街组</t>
  </si>
  <si>
    <t>新修水泥路3公里，宽6米(其中加油站路口—李生林家门口1.5公里、贾玉龙行子0.5公里、杠子岭1公里)</t>
  </si>
  <si>
    <t>便于群众出行</t>
  </si>
  <si>
    <t>板桥镇田瑶村梁庄组水泥路</t>
  </si>
  <si>
    <t>田瑶村梁庄组田瑶村后沟组</t>
  </si>
  <si>
    <t>田瑶村梁庄组（侯家峁）到田瑶村后沟组修一条，长2.5公里，宽4.5米，水泥路</t>
  </si>
  <si>
    <t>田瑶村后沟组村民方便出行，苹果便于运出</t>
  </si>
  <si>
    <t>板桥镇司家峁村水泥路</t>
  </si>
  <si>
    <t>司家峁村关组</t>
  </si>
  <si>
    <t>新修关洼组-九家川水泥路4.7公里，宽5米</t>
  </si>
  <si>
    <t>有效解决关洼组群众的出行、生产生活问题，为产业发展提供硬件支撑</t>
  </si>
  <si>
    <t>板桥镇沟圈村党川组水泥路</t>
  </si>
  <si>
    <t>唐沟圈村党川组</t>
  </si>
  <si>
    <t>新修张庄组至党川组水泥路7公里，宽4米</t>
  </si>
  <si>
    <t>有效解决张庄-党川群众的出行、生产生活问题，为产业发展提供硬件支撑</t>
  </si>
  <si>
    <t>板桥镇沟圈村张塬组水泥路</t>
  </si>
  <si>
    <t>唐沟圈村张塬组</t>
  </si>
  <si>
    <t>新修张庄组至张塬组水泥路8公里，宽4米</t>
  </si>
  <si>
    <t>有效解决张庄-张塬群众的出行、生产生活问题，为产业发展提供硬件支撑</t>
  </si>
  <si>
    <t>板桥镇西庄村水泥路</t>
  </si>
  <si>
    <t>西庄村路咀组西庄村南庄组</t>
  </si>
  <si>
    <t>新修水泥路3.3公里，宽4.5米(其中西庄村路咀组1.8公里、南庄组1.5公里)</t>
  </si>
  <si>
    <t>西庄村路咀组及南庄组村民出行方便，苹果便于运出。</t>
  </si>
  <si>
    <t>板桥镇柳沟村水泥路</t>
  </si>
  <si>
    <t>柳沟村</t>
  </si>
  <si>
    <t>1、新修魏寺至南洼水泥路3公里，宽4米。2、新修李庄至店子水泥路5公里，宽4米。3、新修硬化卷头沟、徐园子、柳沟104户群众生产生活道路16条4.5公里，宽4米。</t>
  </si>
  <si>
    <t>板桥镇阳洼村东咀水泥路</t>
  </si>
  <si>
    <t>阳洼村阳洼组、东咀组</t>
  </si>
  <si>
    <t>岳家岘子路口新修水泥路0.2公里，宽7米；东咀组新修水泥路1.6公里，宽4米。</t>
  </si>
  <si>
    <t>解决阳洼、东咀、安庄三队群众出行问题</t>
  </si>
  <si>
    <t>板桥镇阳洼村井咀水泥路</t>
  </si>
  <si>
    <t>阳洼村井咀</t>
  </si>
  <si>
    <t>井咀组新修水泥路2.15公里，其中1.5公里，宽7米；0.65公里，宽4米。</t>
  </si>
  <si>
    <t>解决井咀群众出行问题</t>
  </si>
  <si>
    <t>板桥镇曹塬村新庄组水泥路</t>
  </si>
  <si>
    <t>曹塬村新庄组</t>
  </si>
  <si>
    <t>新修板杨路至西咀1.9公里水泥路，板杨路至南峁2.9公里水泥路，宽5米</t>
  </si>
  <si>
    <t>便于村民通行，发展苹果产业</t>
  </si>
  <si>
    <t>板桥镇锦坪村水泥路</t>
  </si>
  <si>
    <t>锦坪村锦坪组</t>
  </si>
  <si>
    <t>新修水泥路4.5公里，宽4米(井洼2公里、马洼2.5公里)</t>
  </si>
  <si>
    <t>便于群众出行及耕种</t>
  </si>
  <si>
    <t>板桥镇刘家庄村水泥路</t>
  </si>
  <si>
    <t>刘家庄村李渠组</t>
  </si>
  <si>
    <t>新修杨振廷家-长永军家1公里。4.5米宽</t>
  </si>
  <si>
    <t>板桥镇曹塬村康寨子组水泥路</t>
  </si>
  <si>
    <t>曹塬村康寨子组</t>
  </si>
  <si>
    <t>新修板杨路至石滩坪1.5公里水泥路，板杨路至杨咀1.8公里水泥路，宽5米</t>
  </si>
  <si>
    <t>板桥镇田瑶村常咀组水泥路</t>
  </si>
  <si>
    <t>田瑶村常咀组田瑶村马湾组</t>
  </si>
  <si>
    <t>田瑶村常咀组到田瑶村马湾组修一条，长3公里，宽4.5米，水泥路。</t>
  </si>
  <si>
    <t>田瑶村马湾常咀村民方便出行，苹果便于运出，</t>
  </si>
  <si>
    <t>板桥镇田瑶村张庄组水泥路</t>
  </si>
  <si>
    <t>田瑶村张庄组</t>
  </si>
  <si>
    <t>田瑶村张庄组修一条，长2公里，宽4.5米，水泥路。</t>
  </si>
  <si>
    <t>田瑶村张庄村民方便出行，苹果便于运出</t>
  </si>
  <si>
    <t>板桥镇田瑶村穆旗组水泥路</t>
  </si>
  <si>
    <t>田瑶村穆旗组</t>
  </si>
  <si>
    <t>田瑶村穆旗组修一条，长1.5公里，宽4.5米，水泥路</t>
  </si>
  <si>
    <t>田瑶村穆旗村民方便出行，苹果便于运出</t>
  </si>
  <si>
    <t>板桥镇田瑶村宋塬组水泥路</t>
  </si>
  <si>
    <t>田瑶村宋塬组</t>
  </si>
  <si>
    <t>田瑶村宋塬组修一条，长0.5公里，宽4.5米，水泥路。</t>
  </si>
  <si>
    <t>田瑶村宋塬村民方便出行，苹果便于运出</t>
  </si>
  <si>
    <t>板桥镇曹塬村唐洼组水泥路</t>
  </si>
  <si>
    <t>曹塬村唐洼组</t>
  </si>
  <si>
    <t>新修板杨路至造林点4公里水泥路，宽4米</t>
  </si>
  <si>
    <t>板桥镇曹塬村陈沟组水泥路</t>
  </si>
  <si>
    <t>曹塬村陈沟组</t>
  </si>
  <si>
    <t>新修板杨路至梁塬畔2公里水泥路，宽4米</t>
  </si>
  <si>
    <t>板桥镇曹塬村曹塬组水泥路</t>
  </si>
  <si>
    <t>曹塬村曹塬组</t>
  </si>
  <si>
    <t>新修板杨路至后塬1.5公里水泥路，宽5米</t>
  </si>
  <si>
    <t>板桥镇板桥村陈沟组水泥路</t>
  </si>
  <si>
    <t>板桥村陈沟组</t>
  </si>
  <si>
    <t>新修水泥路5公里，宽6米(其中青凉寺口—211线2公里、211线摄像头路口—孙家坪机耕路3公里)</t>
  </si>
  <si>
    <t>方便群众种地</t>
  </si>
  <si>
    <t>板桥镇板桥村白河湾组水泥路</t>
  </si>
  <si>
    <t>板桥村白河湾组</t>
  </si>
  <si>
    <t>新修水泥路2公里，宽6米(白河湾211线路口—北街井场路口)</t>
  </si>
  <si>
    <t>板桥镇板桥村孙旗组水泥路</t>
  </si>
  <si>
    <t>板桥村孙旗组</t>
  </si>
  <si>
    <t>新修水泥路3公里，宽6米(其中甘沟口—曹红家门口2公里、张志连家门口—虎山沟1公里)</t>
  </si>
  <si>
    <t>段家集乡宜州村水泥路</t>
  </si>
  <si>
    <t>杨兴庄组</t>
  </si>
  <si>
    <t>新修杨爱军门前至老庄峁路口水泥路1.2公里，宽4米</t>
  </si>
  <si>
    <t>解决村民生产生活出行困难，宜州卓洋奶山羊养殖场销售运输等问题</t>
  </si>
  <si>
    <t>段家集乡段家集村水泥路</t>
  </si>
  <si>
    <t>堡子组</t>
  </si>
  <si>
    <t>新修学校门口至东庄路口水泥路0.6公里，宽4米</t>
  </si>
  <si>
    <t>解决村民生产生活、学生上学放学出行困难等问题</t>
  </si>
  <si>
    <t>段家集乡枣洼村水泥路</t>
  </si>
  <si>
    <t>雷庄组</t>
  </si>
  <si>
    <t>新修韩根宁门前至车平门前水泥路1.5公里，宽4米</t>
  </si>
  <si>
    <t>解决村民生产生活出行困难等问题</t>
  </si>
  <si>
    <t>段家集乡化沟村水泥路</t>
  </si>
  <si>
    <t>南头组</t>
  </si>
  <si>
    <t>新修张畔路口至徐林林门口，杨双全至砖厂路口水泥路共3公里，4米宽</t>
  </si>
  <si>
    <t>段家集乡王庄村水泥路</t>
  </si>
  <si>
    <t>咀子组</t>
  </si>
  <si>
    <t>新修闫占林家至高拴义家水泥路1公里，宽4米</t>
  </si>
  <si>
    <t>段家集乡北头村水泥路</t>
  </si>
  <si>
    <t>新修张天云门口至文炳杰门口水泥路1公里，4米宽</t>
  </si>
  <si>
    <t>固城镇董家寺村组道路硬化项目</t>
  </si>
  <si>
    <t>董家寺村王坑崂、曹沟、下邓组</t>
  </si>
  <si>
    <t>新修水泥路6公里，其中：高家台村道0.8公里，王坑崂村道0.8公里，曹沟村道1.1公里，董家沟村道0.5公里，韩洼村道0.7公里，下邓村道2.1公里。</t>
  </si>
  <si>
    <t>可解决董家寺村曹沟、王坑崂等5个村民小组群众出行耕作难的问题，加快产业转型和现代化发展步伐。</t>
  </si>
  <si>
    <t>固城镇固城村组道路硬化项目</t>
  </si>
  <si>
    <t>固城村柏林庄、塘洼窑庄、香水组</t>
  </si>
  <si>
    <t>新修水泥路4.4公里，其中：柏林庄村道0.6公里，塘洼至窑庄0.8公里，林场及市场巷道0.35公里，窑店村道0.5公里，止流村道0.15公里，小堡子村道0.3公里，香水村道0.2公里，窑庄组过庄道路1.5公里。</t>
  </si>
  <si>
    <t>可解决固城村柏林庄、窑庄、窑店小堡子、香水等6个村民小组280多户群众出行耕作难的问题，加快产业转型和现代化发展步伐。</t>
  </si>
  <si>
    <t>固城镇高台村组道路硬化项目</t>
  </si>
  <si>
    <t>高台村尖底、高台、佟崖窑组</t>
  </si>
  <si>
    <t>新修水泥路3.4公里，其中：尖底东至尖底西1.1公里，高台东至安全沟0.95公里，高台西过庄路0.35公里，佟崖窑组过庄路1公里。</t>
  </si>
  <si>
    <t>可解决高台村尖底佟崖窑等3个村民小组180多户群众出行耕作难的问题，加快产业转型和现代化发展步伐。</t>
  </si>
  <si>
    <t>固城镇王昌寺村组道路硬化项目</t>
  </si>
  <si>
    <t>王昌寺村姜崖窑、何柳庄、齐家庄组</t>
  </si>
  <si>
    <t>新修水泥路1.5公里（宽4米），其中：姜崖窑村道0.5公里，何柳庄村道0.7公里，齐家庄村道0.3公里。</t>
  </si>
  <si>
    <t>可解决王昌寺村姜崖窑组、何柳庄组、齐家庄组200多户群众出行耕作难的问题。</t>
  </si>
  <si>
    <t>蒿咀铺乡蒿咀铺村李家渠-杨塬-赵塬组水泥路</t>
  </si>
  <si>
    <t>蒿咀铺村李家渠-杨塬-赵塬组</t>
  </si>
  <si>
    <t>新修蒿咀铺村李家渠-杨塬-赵塬水泥路5.3公里，宽6米</t>
  </si>
  <si>
    <t>建成后将方便群众出行、耕作、农产品运输等</t>
  </si>
  <si>
    <t>蒿咀铺乡蒿咀铺村贺塬组水泥路</t>
  </si>
  <si>
    <t>蒿咀铺村贺塬组</t>
  </si>
  <si>
    <t>新修蒿咀铺村贺塬组水泥路7公里，4米宽</t>
  </si>
  <si>
    <t>蒿咀铺乡九站村马塬自然村水泥路</t>
  </si>
  <si>
    <t>九站村马塬自然村</t>
  </si>
  <si>
    <t>新修九站村马塬组水泥路5公里，宽7米</t>
  </si>
  <si>
    <t>建成后将方便九站村群众出行、耕作、农产品运输等</t>
  </si>
  <si>
    <t>蒿咀铺乡蒿咀铺村水泥路</t>
  </si>
  <si>
    <t>蒿咀铺村赵塬组</t>
  </si>
  <si>
    <t>新修蒿咀铺村赵塬-柳树梁水泥路4.3公里，宽4米</t>
  </si>
  <si>
    <t>蒿咀铺乡陈家河村金塬组水泥路</t>
  </si>
  <si>
    <t>陈家村金塬组</t>
  </si>
  <si>
    <t>新修陈家河村金塬组水泥路2.6公里，宽4米</t>
  </si>
  <si>
    <t>建成后将方便金塬组群众出行、耕作、农产品运输等</t>
  </si>
  <si>
    <t>蒿咀铺乡九站村土桥组水泥路</t>
  </si>
  <si>
    <t>九站村土桥自然村</t>
  </si>
  <si>
    <t>新修九站村土桥组水泥路3公里，宽7米</t>
  </si>
  <si>
    <t>蒿咀铺乡蒿咀铺村后庄组水泥路</t>
  </si>
  <si>
    <t>蒿咀铺村后庄组</t>
  </si>
  <si>
    <t>新修蒿咀铺村后庄通垃圾填埋场水泥路1公里，宽4米</t>
  </si>
  <si>
    <t>建成后将方便群众生产生活垃圾运输，保护环境。</t>
  </si>
  <si>
    <t>蒿咀铺乡陈家河村老庄组水泥路</t>
  </si>
  <si>
    <t>陈家河村老庄组</t>
  </si>
  <si>
    <t>新修陈家河村老庄水泥路1.2公里，宽6米</t>
  </si>
  <si>
    <t>建成后将方便老庄组群众出行、耕作、农产品运输等</t>
  </si>
  <si>
    <t>蒿咀铺乡陈家河村芋子沟组水泥路</t>
  </si>
  <si>
    <t>陈家河村芋子沟组</t>
  </si>
  <si>
    <t>新修陈家河村芋子沟水泥路0.5公里，宽6米</t>
  </si>
  <si>
    <t>建成后将方便芋子沟组群众出行、耕作、农产品运输等</t>
  </si>
  <si>
    <t>蒿咀铺乡陈家河村陈家河组水泥路</t>
  </si>
  <si>
    <t>陈家河村陈家河组</t>
  </si>
  <si>
    <t>新修陈家河村陈家河组水泥路0.3公里，宽6米</t>
  </si>
  <si>
    <t>何家畔镇何家畔村北庄-南头水泥路</t>
  </si>
  <si>
    <t>何家畔村北庄、南头组</t>
  </si>
  <si>
    <t>新修北庄-南头水泥路1.8公里，宽4米</t>
  </si>
  <si>
    <t>极大的方便周边农户通行，方便贫困户产业发展</t>
  </si>
  <si>
    <t>何家畔镇柳家川村柳川组至底咀组水泥路硬化</t>
  </si>
  <si>
    <t>柳家川村柳川组</t>
  </si>
  <si>
    <t>新建柳川组至底咀组水泥路3公里</t>
  </si>
  <si>
    <t>何家畔镇赵家楼子村村水泥路</t>
  </si>
  <si>
    <t>庙底组</t>
  </si>
  <si>
    <t>新修桑园至平洼水泥路1.7公里，宽4米</t>
  </si>
  <si>
    <t>促进农业生产发展，构建脱贫致富道路</t>
  </si>
  <si>
    <t>何家畔镇显头村崾岘组水泥路硬化</t>
  </si>
  <si>
    <t>崾岘组</t>
  </si>
  <si>
    <t>新建崾岘组0.6公里</t>
  </si>
  <si>
    <t>何家畔镇产白村王坑崂组水泥路</t>
  </si>
  <si>
    <t>王坑崂</t>
  </si>
  <si>
    <t>新修王春梅十字到西峰地界1.6公里，3米宽水泥路</t>
  </si>
  <si>
    <t>何家畔乡姚坑崂村水泥路</t>
  </si>
  <si>
    <t>姚坑崂村何桥组</t>
  </si>
  <si>
    <t>新修水泥路2.3公里，其中何桥至俭坑崂1公里，何桥南路至北路循环1.3公里，宽4.5米</t>
  </si>
  <si>
    <t>何家畔镇何家畔村南庄至北庄水泥路</t>
  </si>
  <si>
    <t>何家畔村南庄组</t>
  </si>
  <si>
    <t>新修南庄至北庄水泥路0.8公里，宽4米</t>
  </si>
  <si>
    <t>柳家川村柳川组水泥路硬化</t>
  </si>
  <si>
    <t>新建柳川组河边砂石路至柳川组北坪水泥路1.2公里</t>
  </si>
  <si>
    <t>何家畔镇显头村显头组水泥路硬化</t>
  </si>
  <si>
    <t>显头组</t>
  </si>
  <si>
    <t>新建显头组环城水泥路2公里</t>
  </si>
  <si>
    <t>何家畔镇赵家楼子村沟圈组水泥路</t>
  </si>
  <si>
    <t>沟圈组</t>
  </si>
  <si>
    <t>新修岘子至老庄水泥路0.8公里，宽4米</t>
  </si>
  <si>
    <t>何家畔镇产白村西郭庄组-刘家堡水泥路</t>
  </si>
  <si>
    <t>西郭庄--刘家堡</t>
  </si>
  <si>
    <t>新修王生贵十字到涂长城十字0.8公里，3米宽水泥路</t>
  </si>
  <si>
    <t>何家畔镇柳家川赵川组村水泥路硬化</t>
  </si>
  <si>
    <t>柳家川村赵川组</t>
  </si>
  <si>
    <t>新建赵川组河边砂石路至南坪畔水泥路1.2公里</t>
  </si>
  <si>
    <t>何家畔孟安洼组镇赵家楼子村水泥路</t>
  </si>
  <si>
    <t>孟安洼组</t>
  </si>
  <si>
    <t>新修老庄至和家台水泥路2.3公里，宽4米</t>
  </si>
  <si>
    <t>何家畔镇产白村南畔子组水泥路</t>
  </si>
  <si>
    <t>南畔子</t>
  </si>
  <si>
    <t>新修张雪峰路口道X016苹果标志1.2公里，3米宽水泥路</t>
  </si>
  <si>
    <t>何家畔镇显头村赵洼组水泥路硬化</t>
  </si>
  <si>
    <t>赵洼组</t>
  </si>
  <si>
    <t>新建赵洼组水泥路0.7公里</t>
  </si>
  <si>
    <t>显头村侯咀组水泥路硬化</t>
  </si>
  <si>
    <t>侯咀组</t>
  </si>
  <si>
    <t>新建侯咀组东峁水泥路1.1公里</t>
  </si>
  <si>
    <t>何家畔镇柳家川村水泥路硬化</t>
  </si>
  <si>
    <t>柳家川村韩咀组</t>
  </si>
  <si>
    <t>新建韩咀组至垃圾填埋场水泥路0.6公里</t>
  </si>
  <si>
    <t>何家畔镇产白村西郭庄组水泥路</t>
  </si>
  <si>
    <t>西郭庄</t>
  </si>
  <si>
    <t>新修西郭庄十字至王生贵十字1.1公里，3米宽水泥路</t>
  </si>
  <si>
    <t>何家畔镇显头村巷口组水泥路硬化</t>
  </si>
  <si>
    <t>巷口组</t>
  </si>
  <si>
    <t>新建巷口组水泥路0.8公里</t>
  </si>
  <si>
    <t>何家畔镇产白村楼子底组水泥路</t>
  </si>
  <si>
    <t>楼子底</t>
  </si>
  <si>
    <t>新修水泥路3.9公里，其中：张怀满以西支路0.3公里，楼子底电信塔支路0.1公里，3米宽水泥路</t>
  </si>
  <si>
    <t>吉岘镇吉岘村水泥路</t>
  </si>
  <si>
    <t>吉岘村</t>
  </si>
  <si>
    <t>新修矮砧密植园水泥路2.2公里，吉岘村南头密植园内1.5公里，共计3.7公里，路宽3.5米。</t>
  </si>
  <si>
    <t>吉岘镇丑家川村吕李组水泥路</t>
  </si>
  <si>
    <t>丑家川村吕李组</t>
  </si>
  <si>
    <t>新修吕李庄至河边水泥路1.5公里，宽6米</t>
  </si>
  <si>
    <t>吉岘镇丑家川村陡沟组水泥路</t>
  </si>
  <si>
    <t>丑家川村陡沟组</t>
  </si>
  <si>
    <t>新修水泥路2.5公里，其中：陡沟至赵家沟门水泥路1.5公里，陡沟庄至河边水泥路1公里，宽6米</t>
  </si>
  <si>
    <t>吉岘镇丑家川村韩渠组水泥路</t>
  </si>
  <si>
    <t>丑家川村韩渠组</t>
  </si>
  <si>
    <t>新修韩渠大路边至河边水泥路2公里，宽6米</t>
  </si>
  <si>
    <t>吉岘镇丑家川村李沟组水泥路</t>
  </si>
  <si>
    <t>丑家川村李沟组</t>
  </si>
  <si>
    <t>新修水泥路2公里，当庄至河边水泥路1公里，学术台至河边水泥路1公里，宽6米</t>
  </si>
  <si>
    <t>吉岘镇九倾湾村</t>
  </si>
  <si>
    <t>九倾湾村山庄组</t>
  </si>
  <si>
    <t>姜清海至杨世平水泥路3公里，宽5米</t>
  </si>
  <si>
    <t>吉岘镇王咀村王咀组水泥路</t>
  </si>
  <si>
    <t>王咀村王咀组</t>
  </si>
  <si>
    <t>新修柴海红路口至吴会宝门前0.4公里；油路口至王红伟门前0.2公里：油路口至王万席门前0.3公里；王真荣至王有发门前0.4公里；油路口至王军发门前0.2公里，共计1.5公里，路宽3米。</t>
  </si>
  <si>
    <t>吉岘镇王咀村剡咀组水泥路</t>
  </si>
  <si>
    <t>王咀村剡咀组</t>
  </si>
  <si>
    <t>水泥路至索义林场边0.3公里；水泥路至柴世元门前0.2公里，共计0.5公里，路宽3米。</t>
  </si>
  <si>
    <t>吉岘镇王咀村北头组水泥路</t>
  </si>
  <si>
    <t>王咀村北头组</t>
  </si>
  <si>
    <t>油路口至李万全门前1.8公里；油路口至张海霞门前0.15公里，共计1.95公里，路宽3米。</t>
  </si>
  <si>
    <t>吉岘镇宫合村水泥路</t>
  </si>
  <si>
    <t>宫合村严咀组</t>
  </si>
  <si>
    <t>新修水泥路3.2公里，40增至赵慧琴水泥路1公，原学校墙西至周会荣水泥路0.5公里，原西合公路至李振贤水泥路1.2公里，原西合公路至严小红门前0.5公里，宽5米</t>
  </si>
  <si>
    <t>吉岘镇罗家畔村水泥路</t>
  </si>
  <si>
    <t>罗家畔村马咀组</t>
  </si>
  <si>
    <t>新修水泥路2.2公里，其中：孟高学门口至袁治财门口0.5公里，路宽4米;张万儒家门口至刘建宁门口0.7公里,赵治勇门前至赵书宁家门口0.6公里,南永峰至高速匝道0.4公里，共计1.7公里，路宽3.5米。</t>
  </si>
  <si>
    <t>吉岘镇黄寨子村庙山路口至卯梁山水泥路</t>
  </si>
  <si>
    <t>黄寨子村黄寨子组</t>
  </si>
  <si>
    <t>新修庙山路口至卯梁山水泥路1.2公里，宽4.5米</t>
  </si>
  <si>
    <t>方便21户群众出行和日常农耕。</t>
  </si>
  <si>
    <t>吉岘镇黄寨子村白家塬村庄水泥路</t>
  </si>
  <si>
    <t>新修白家塬村庄水泥路1.2公里，宽4.5米</t>
  </si>
  <si>
    <t>方便30户群众出行和日常农耕。</t>
  </si>
  <si>
    <t>吉岘镇黄寨子村贺岭至天梁水泥路水泥路</t>
  </si>
  <si>
    <t>黄寨子村黄咀组</t>
  </si>
  <si>
    <t>新修贺岭至天梁水泥路2公里，宽4.5米</t>
  </si>
  <si>
    <t>进一步方便30户群众出行和日常农耕。</t>
  </si>
  <si>
    <t>吉岘镇黄寨子村黄咀水泥路至黄咀半坡水泥路</t>
  </si>
  <si>
    <t>新修黄咀水泥路至黄咀半坡水泥路3公里，宽4.5米</t>
  </si>
  <si>
    <t>进一步方便45户群众种植农作物出行.</t>
  </si>
  <si>
    <t>吉岘镇吉岘村北头、南、朱寨子、丑寨子组水泥路</t>
  </si>
  <si>
    <t>吉岘村北头、南、朱寨子、丑寨子组</t>
  </si>
  <si>
    <t>新修水泥路3公里，其中：北头张风刚至韩城至丑自会至丑振峰水泥路2公里，农贸市场至侯小会400米，高坑崂短路200米，朱寨子涝池至王振发旧庄子300米，丑寨子王嘉浩至王富儒100米，宽5米。</t>
  </si>
  <si>
    <t>吉岘镇郝庄村水泥路</t>
  </si>
  <si>
    <t>郝庄村严咀组、侯前咀组</t>
  </si>
  <si>
    <t>新修郝庄村严咀组任生会门前到付生锋门前，宽4米，长1.2公里；杨炳杰房后到严社清门前宽5米，长0.6公里。侯前咀组涝池到南峁，宽4米，长0.8公里。</t>
  </si>
  <si>
    <t>老城镇杨坪村田坪至大岔通组道路</t>
  </si>
  <si>
    <t>杨坪村田坪组</t>
  </si>
  <si>
    <t>硬化田坪至大岔通组水泥道路3公里</t>
  </si>
  <si>
    <t>解决田坪组35户群众安全出行问题</t>
  </si>
  <si>
    <t>老城镇寺塬村杨寨子组道路硬化</t>
  </si>
  <si>
    <t>改建</t>
  </si>
  <si>
    <t>老城镇寺塬村杨寨子组</t>
  </si>
  <si>
    <t>水泥硬化杨寨子组通组路共计4公里</t>
  </si>
  <si>
    <t>解决沿线群众生产生活出行困难问题</t>
  </si>
  <si>
    <t>老城镇水沟村水沟组至西头塬组通组道路建设项目</t>
  </si>
  <si>
    <t>水沟村西头塬</t>
  </si>
  <si>
    <t>硬化水沟组至西头塬组水泥路3.2公里</t>
  </si>
  <si>
    <t>解决沿线15户群众出行困难问题</t>
  </si>
  <si>
    <t>老城镇东关村张李庄组道路硬化工程</t>
  </si>
  <si>
    <t>老城镇东关村张李庄组</t>
  </si>
  <si>
    <t>按甘肃省农村公路村道工程建设标准修建，路基宽度6.5米，路面宽度4米，
新修水泥路2.8公里</t>
  </si>
  <si>
    <t>解决沿线群众安全出行问题</t>
  </si>
  <si>
    <t>老城镇牧家沟村华寺至刘家庄通村路硬化</t>
  </si>
  <si>
    <t>牧家沟村华寺至刘家庄通村路硬化</t>
  </si>
  <si>
    <t>硬化牧家沟村华寺组至刘家庄组乡村水泥路3.8公里</t>
  </si>
  <si>
    <t>老城镇小塬子村通组道路硬化</t>
  </si>
  <si>
    <t>小塬子村前庄组至塬畔组通组道路</t>
  </si>
  <si>
    <t>水泥硬化前庄组1.7公里、塬畔组1.5公里，共计3.2公里</t>
  </si>
  <si>
    <t>老城镇庙庄村划岭组通组道路硬化项目</t>
  </si>
  <si>
    <t>庙庄村划岭组</t>
  </si>
  <si>
    <t>硬化庙庄村划岭组至顺泰羊场水泥路2.5公里</t>
  </si>
  <si>
    <t>解决沿线15户群众生产生活出行难问题</t>
  </si>
  <si>
    <t>0.015</t>
  </si>
  <si>
    <t>0.042</t>
  </si>
  <si>
    <t>老城镇东关村黄堡子组道路硬化项目</t>
  </si>
  <si>
    <t>东关村黄堡子组</t>
  </si>
  <si>
    <t>硬化东关村黄堡子组至瑞达羊场水泥路4公里</t>
  </si>
  <si>
    <t>0.0157</t>
  </si>
  <si>
    <t>0.0549</t>
  </si>
  <si>
    <t>老城镇牧家沟村杜家湾通组道路</t>
  </si>
  <si>
    <t>牧家沟村杜家湾通组道路</t>
  </si>
  <si>
    <t>硬化牧家沟村杜家湾通组水泥道路2公里</t>
  </si>
  <si>
    <t>老城镇寺塬村通组道路硬化</t>
  </si>
  <si>
    <t>寺塬村东台咀-马鞍桥通组路</t>
  </si>
  <si>
    <t>水泥硬化东台咀至马鞍桥通组路共计1.5公里</t>
  </si>
  <si>
    <t>老城镇水沟村水沟组至七里梁通村道路建设项目</t>
  </si>
  <si>
    <t>水沟村七里梁</t>
  </si>
  <si>
    <t>硬化水沟组至七里梁通村水泥路4.8公里</t>
  </si>
  <si>
    <t>解决附近农户生产农用车通达问题</t>
  </si>
  <si>
    <t>老城镇杨坪村杨坪组安岔沟道路建设项目</t>
  </si>
  <si>
    <t>杨坪村杨坪组</t>
  </si>
  <si>
    <t>硬化杨坪村杨坪组安岔沟水泥路3.5公里</t>
  </si>
  <si>
    <t>解决杨坪组60%农户生产农用车通达问题</t>
  </si>
  <si>
    <t>0.0042</t>
  </si>
  <si>
    <t>0.023</t>
  </si>
  <si>
    <t>老城镇杨坪村李渠组羊圈沟道路建设项目</t>
  </si>
  <si>
    <t>杨坪村李渠组</t>
  </si>
  <si>
    <t>硬化杨坪村李渠组羊沟圈水泥路2.5公里</t>
  </si>
  <si>
    <t>解决李渠组60%农户生产农用车通达问题</t>
  </si>
  <si>
    <t>0.0035</t>
  </si>
  <si>
    <t>0.012</t>
  </si>
  <si>
    <t>老城镇庙庄村封家峁小学-庙庄通组道路硬化项目</t>
  </si>
  <si>
    <t>庙庄村封家峁组</t>
  </si>
  <si>
    <t>硬化封家峁小学至庙庄通组水泥1.4公里</t>
  </si>
  <si>
    <t>解决沿线11户群众生产生活出行难问题</t>
  </si>
  <si>
    <t>0.024</t>
  </si>
  <si>
    <t>0.051</t>
  </si>
  <si>
    <t>老城镇庙庄村庄和平7-8通组道路</t>
  </si>
  <si>
    <t>硬化封家峁至西咀咀0.5公里</t>
  </si>
  <si>
    <t>0.0008</t>
  </si>
  <si>
    <t>0.0026</t>
  </si>
  <si>
    <t>太莪乡关良村水泥路</t>
  </si>
  <si>
    <t>关良村付洼组</t>
  </si>
  <si>
    <t>新修付洼至王卯水泥路3.5公里，宽4.5米</t>
  </si>
  <si>
    <t>方便贫困户出行、耕作</t>
  </si>
  <si>
    <t>太莪乡罗塬村水泥路</t>
  </si>
  <si>
    <t>罗塬村段庄组</t>
  </si>
  <si>
    <t>水塔至段庄水泥路3.5公里，宽4.5米</t>
  </si>
  <si>
    <t>太莪乡邢坪村背庄至崖腰水泥路</t>
  </si>
  <si>
    <t>邢坪村石卡子组</t>
  </si>
  <si>
    <t>新修背庄至崖腰水泥路2.5公里，宽4.5米</t>
  </si>
  <si>
    <t>太莪乡邢坪村石卡子至杨庄水泥路</t>
  </si>
  <si>
    <t>新修石卡子至杨庄1.2公里，宽4.5米</t>
  </si>
  <si>
    <t>太莪乡邢坪村刘庄水泥路</t>
  </si>
  <si>
    <t>邢坪村刘庄组</t>
  </si>
  <si>
    <t>新修刘庄水泥路1.5公里，宽4.5米</t>
  </si>
  <si>
    <t>太莪乡太莪村桐庄组水泥路</t>
  </si>
  <si>
    <t>太莪村桐庄组</t>
  </si>
  <si>
    <t>新修李凤图门前至旧庄复垦地水泥路1公里，宽4米</t>
  </si>
  <si>
    <t>太莪乡太莪村前良组水泥路</t>
  </si>
  <si>
    <t>太莪村前良组</t>
  </si>
  <si>
    <t>新修前良水塔至鞋底梁水泥路2公里，宽4米</t>
  </si>
  <si>
    <t>太莪乡黑木村黑木组水泥路</t>
  </si>
  <si>
    <t>黑木村黑木组</t>
  </si>
  <si>
    <t>新修合拓公路至黑木组南良西咀1公里，宽3米</t>
  </si>
  <si>
    <t>太莪乡黑木村文山组水泥路</t>
  </si>
  <si>
    <t>黑木村文山组</t>
  </si>
  <si>
    <t>新修合拓公路至野猪林水泥路1.2公里 宽3米</t>
  </si>
  <si>
    <t>进一步完善基础设施，加快产业发展步伐，方便贫困户入社务工，发展稳定增收渠道。</t>
  </si>
  <si>
    <t>西华池乡孙寨沟樊塬村水泥路</t>
  </si>
  <si>
    <t>孙寨沟村樊塬组</t>
  </si>
  <si>
    <t>新修柏油路至北沟畔至南湾水泥路2.5公里，宽4米</t>
  </si>
  <si>
    <t>可以解决35户137人的生产生活问题.</t>
  </si>
  <si>
    <t>西华池镇唐旗村丁咀水泥路</t>
  </si>
  <si>
    <t>丁咀到冀家山</t>
  </si>
  <si>
    <t>新修水泥路3.8公里，宽6米</t>
  </si>
  <si>
    <t>可以解决56户的生产生活问题，便于出行</t>
  </si>
  <si>
    <t>西华池镇严沟圈村郭沟圈组道路硬化水泥路</t>
  </si>
  <si>
    <t>严沟圈村郭沟圈组</t>
  </si>
  <si>
    <t>新修郭沟圈水泥路1.3公里</t>
  </si>
  <si>
    <t>为郭沟圈组群众的生产生活，特色种养殖发挥作用。</t>
  </si>
  <si>
    <t>西华池镇华市村小川水泥路</t>
  </si>
  <si>
    <t>华市村小川组</t>
  </si>
  <si>
    <t>新修小川组通川道路水泥路7公里，宽4米</t>
  </si>
  <si>
    <t>为小川组260多群众的生产生活，特色种养殖发挥作用。</t>
  </si>
  <si>
    <t>西华池乡三里店村小川子水泥路</t>
  </si>
  <si>
    <t>三里店小川子</t>
  </si>
  <si>
    <t>小川组新修水泥路2.1公里砂石路，</t>
  </si>
  <si>
    <t>可以解决58户332人生产生活问题</t>
  </si>
  <si>
    <t>西华池镇黎家庄子村孙咀水泥路</t>
  </si>
  <si>
    <t>孙咀</t>
  </si>
  <si>
    <t>新修水泥路2.8公里</t>
  </si>
  <si>
    <t>修成后可以解决本组群众生活生产问题，方便群众出行。</t>
  </si>
  <si>
    <t>西华池镇师家庄村师家庄组水泥路</t>
  </si>
  <si>
    <t>师家庄组</t>
  </si>
  <si>
    <t>师家庄村师家庄村水泥路3.8公里</t>
  </si>
  <si>
    <t>可以解决420人生活生产问题，方便群众出行等</t>
  </si>
  <si>
    <t>西华池乡孙寨沟村张咀水泥路</t>
  </si>
  <si>
    <t>孙寨沟村张咀组</t>
  </si>
  <si>
    <t>新修水泥路张咀何万成门口至中山梁，长1.5公里，宽4米</t>
  </si>
  <si>
    <t>可以解决10户40人的生产生活问题.</t>
  </si>
  <si>
    <t>西华池乡三里店村侯峁至孙旗水泥路</t>
  </si>
  <si>
    <t>三里店侯家峁至孙旗组</t>
  </si>
  <si>
    <t>新修邵咀子至侯家峁，邵庄子，孙旗，上侯柏油罩面2.9公里，宽4米。</t>
  </si>
  <si>
    <t>可以解决356户1832人生产生活问题</t>
  </si>
  <si>
    <t>西华池镇黎家庄子村唐沟圈水泥路</t>
  </si>
  <si>
    <t>唐沟圈组</t>
  </si>
  <si>
    <t>新修水泥路1.9公里</t>
  </si>
  <si>
    <t>西华池镇严沟圈村段咀组道路硬化水泥路</t>
  </si>
  <si>
    <t>严沟圈村段咀组</t>
  </si>
  <si>
    <t>新修严沟圈至段咀水泥路1公里，宽4米</t>
  </si>
  <si>
    <t>为段咀组群众的生产生活，特色种养殖发挥作用。</t>
  </si>
  <si>
    <t>西华池镇师家庄村曹坪水泥路</t>
  </si>
  <si>
    <t>曹坪组</t>
  </si>
  <si>
    <t>师家庄村师家庄村曹坪水泥路2公里</t>
  </si>
  <si>
    <t>可以解决230人生活生产问题，方便群众出行等</t>
  </si>
  <si>
    <t>西华池镇唐旗村北咀水泥路</t>
  </si>
  <si>
    <t>北咀到豁口</t>
  </si>
  <si>
    <t>新修水泥路2.6公里，宽6米</t>
  </si>
  <si>
    <t>可以解决70户的生产生活问题，便于出行</t>
  </si>
  <si>
    <t>西华池镇华市村闫洼水泥路</t>
  </si>
  <si>
    <t>华市村闫洼组</t>
  </si>
  <si>
    <t>新修闫洼组村组道路水泥路1公里，宽4米</t>
  </si>
  <si>
    <t>为樊闫洼组及租住的800多群众的生产生活带来方便，改善人居环境。</t>
  </si>
  <si>
    <t>西华池乡孙寨沟村北咀水泥路</t>
  </si>
  <si>
    <t>孙寨沟村北咀组</t>
  </si>
  <si>
    <t>新修水泥路北咀组胡家庄至北咀庄，长1公里米，宽4米</t>
  </si>
  <si>
    <t>可以解决38户152人的生产生活问题.</t>
  </si>
  <si>
    <t>西华池镇黎家庄子水泥路</t>
  </si>
  <si>
    <t>当庄</t>
  </si>
  <si>
    <t>新修水泥路4.1公里</t>
  </si>
  <si>
    <t>西华池镇严沟圈村李塬塬畔至川底道路硬化水泥路</t>
  </si>
  <si>
    <t>严沟圈村李塬组</t>
  </si>
  <si>
    <t>新修李塬塬畔至川底水泥路1.7公里，宽4米</t>
  </si>
  <si>
    <t>为李塬群众的生产生活，种植发挥作用，改善人居环境。</t>
  </si>
  <si>
    <t>西华池乡孙寨沟村上庄水泥路</t>
  </si>
  <si>
    <t>孙寨沟村上庄组</t>
  </si>
  <si>
    <t>新修水泥路上庄组柏油路至庄合湾至下天子至三角台，长1.2公里，宽4米</t>
  </si>
  <si>
    <t>可以解决14户63人的生产生活问题.</t>
  </si>
  <si>
    <t>西华池镇严沟圈村曹川纸坊道路硬化水泥路</t>
  </si>
  <si>
    <t>严沟圈村曹川组</t>
  </si>
  <si>
    <t>新修曹川纸坊水泥路1.4公里，宽4米</t>
  </si>
  <si>
    <t>为曹川群众的生产生活带来方便，改善人居环境。</t>
  </si>
  <si>
    <t>西华池镇杨沟崂寨子庄组水泥路</t>
  </si>
  <si>
    <t>寨子庄组</t>
  </si>
  <si>
    <t>新修水泥路1公里</t>
  </si>
  <si>
    <t>为25户群众生产生活提供方便</t>
  </si>
  <si>
    <t>西华池镇严沟圈村曹川郑家山道路硬化水泥路</t>
  </si>
  <si>
    <t>新修曹川郑家山水泥路0.6公里，宽4米</t>
  </si>
  <si>
    <t>为川组郑家洼及川底群众的生产生活，特色种养殖发挥作用。</t>
  </si>
  <si>
    <t>西华池镇杨沟崂店坊子组水泥路</t>
  </si>
  <si>
    <t>店坊子组</t>
  </si>
  <si>
    <t>为26户群众生产生活提供方便</t>
  </si>
  <si>
    <t>西华池镇华市村樊洼水泥路</t>
  </si>
  <si>
    <t>华市村樊洼组</t>
  </si>
  <si>
    <t>新修合固公路至樊洼组老庄水泥路1公里，宽4米</t>
  </si>
  <si>
    <t>为樊洼组400多群众的生产生活，特色种养殖发挥作用，改善人居环境。</t>
  </si>
  <si>
    <t>西华池乡孙寨沟村朱咀水泥路</t>
  </si>
  <si>
    <t>孙寨沟朱咀组</t>
  </si>
  <si>
    <t>新修水泥路朱咀涝池畔至前茆，长2公里，宽4米。</t>
  </si>
  <si>
    <t>可以解决15户55人的生产生活问题.</t>
  </si>
  <si>
    <t>太白镇太白村瓦川组水泥路</t>
  </si>
  <si>
    <t>太白村瓦川组</t>
  </si>
  <si>
    <t>新修瓦川组道路2.6公里（沟口至太白林站）宽3米</t>
  </si>
  <si>
    <t>可解决14户52人出行，方便330亩地的耕种</t>
  </si>
  <si>
    <t>太白镇葫芦河村龚沟门组水泥路</t>
  </si>
  <si>
    <t>葫芦河村龚沟门组</t>
  </si>
  <si>
    <t>新修龚沟门组道路1公里（路罗家洼路口至贾顺利家）宽4.2米</t>
  </si>
  <si>
    <t>方便群众出行，耕作土地170亩</t>
  </si>
  <si>
    <t>太白镇葫芦河村葫芦河组水泥路</t>
  </si>
  <si>
    <t>葫芦河村葫芦河组</t>
  </si>
  <si>
    <t>新修葫芦河组道路1.7公里（红石沟口至葫芦河大坡路口）宽4.2米</t>
  </si>
  <si>
    <t>方便群众出行，耕作土地420亩</t>
  </si>
  <si>
    <t>太白镇连家砭村曹家寺组水泥路</t>
  </si>
  <si>
    <t>连家砭村曹家寺组</t>
  </si>
  <si>
    <t>新修曹家寺组道路2.6公里，其中：阳坡路口至杨应山家1.8公里；赵彦龙家至高怀军家0.3公里；周德海家至严怀德家0.15公里，老庄路口至周贵强家0.2公里；老庄路口至周德平家0.15公里，宽3米</t>
  </si>
  <si>
    <t>可解决4户33人出行，耕作土地100亩</t>
  </si>
  <si>
    <t>太白镇牛车坡村王帽庄组水泥路</t>
  </si>
  <si>
    <t>牛车坡村王帽庄组</t>
  </si>
  <si>
    <t>新修王帽庄组居民点道路0.4公里（张兴华家至秦文海家），宽2.6米</t>
  </si>
  <si>
    <t>方便10户50人出行</t>
  </si>
  <si>
    <t>太白镇牛车坡村牛车坡组店子湾水泥路</t>
  </si>
  <si>
    <t>牛车坡村牛车坡组</t>
  </si>
  <si>
    <t>新修牛车坡组店子湾居民区1.5公里水泥路，宽2.8米</t>
  </si>
  <si>
    <t>方便20户85人出行</t>
  </si>
  <si>
    <t>太白镇牛车坡村牛车坡组水泥路</t>
  </si>
  <si>
    <t>新修牛车坡组道路1.5公里（张桥沟至杨石芳家0.2公里，宽2.6米；张桥沟至陈彦全家0.3公里，宽2.6米；漫水桥配套工程1公里水泥路，宽3米）</t>
  </si>
  <si>
    <t>方便15户51人出行</t>
  </si>
  <si>
    <t>太白镇太白村太白组水泥路</t>
  </si>
  <si>
    <t>太白村太白组</t>
  </si>
  <si>
    <t>新修太白组道路0.5公里（309国道至石桥沟终点0.1公里，太白敬老院路口至太白信用社路口0.4公里）宽3米</t>
  </si>
  <si>
    <t>可解决16户63人出行</t>
  </si>
  <si>
    <t>太白镇太白村东关组水泥路</t>
  </si>
  <si>
    <t>太白村东关组</t>
  </si>
  <si>
    <t>新修东关组道路0.9公里（309国道至黄家砭出口0.25公里；张绪发家至崔永刚家0.25公里；309国道至污水处理厂0.2公里；309国道至李彩平家0.2公里）宽3米</t>
  </si>
  <si>
    <t>可解决16户32人出行</t>
  </si>
  <si>
    <t>太白镇安子坪村店子沟组水泥路</t>
  </si>
  <si>
    <t>安子坪村店子沟组</t>
  </si>
  <si>
    <t>新修店子沟组道路0.7公里（清凉寺到店子沟组）宽3米</t>
  </si>
  <si>
    <t>可解决17户87人出行</t>
  </si>
  <si>
    <t>太白镇连家砭村大院子组水泥路</t>
  </si>
  <si>
    <t>连家砭村大院子组</t>
  </si>
  <si>
    <t>新修大院子组道路6.8公里（关亭村口郝君忠家至刘昌义家0.95公里；关亭村口至刘昌礼家0.8公里；关亭桥口至严怀仁家0.7公里；塔儿湾林场口至赵天明家0.95公里；八亩地沟口至袁仲良家0.5公里；高庄沟口至张永祥家0.5公里；上庄路口至张永贵家0.5公里；郭家川沟口至张永财家0.85公里；郭家川沟口至陈德发家0.8公里，新修上庄路口至张志龙家0.25公里）宽2.5米</t>
  </si>
  <si>
    <t>可解决42户270人出行</t>
  </si>
  <si>
    <t>0..0045</t>
  </si>
  <si>
    <t>太白镇连家砭村苗村组唐家沟水泥路</t>
  </si>
  <si>
    <t>连家砭村苗村组</t>
  </si>
  <si>
    <t>新修苗村组唐家沟3.5公里，宽3米；</t>
  </si>
  <si>
    <t>可解决5户22人出行</t>
  </si>
  <si>
    <t>太白镇连家砭村水泥路</t>
  </si>
  <si>
    <t>新修苗村组道路5.2公里（距里沟口至苏维军家1.5公里；秦家庄至冯金平家1.5公里；秦家庄至冯金喜家0.8公里；吕家坟院至王永平家1公里；段家湾至马东山家0.4公里）宽2.5 米</t>
  </si>
  <si>
    <t>可解决17户72人出行</t>
  </si>
  <si>
    <t>(四)</t>
  </si>
  <si>
    <t>砂石路、产业路（以工代赈）</t>
  </si>
  <si>
    <t>板桥镇西庄村社公台组砂石路</t>
  </si>
  <si>
    <t>新修砂石路2.35公里</t>
  </si>
  <si>
    <t>何家畔镇田咀东梁至太乐沟碑子山砂石路维修</t>
  </si>
  <si>
    <t>田咀东梁至太乐沟碑子山砂石路3.8公里（维修）</t>
  </si>
  <si>
    <t>何家畔镇何家畔村南环路</t>
  </si>
  <si>
    <t>南环路铺设1公里沙石路面</t>
  </si>
  <si>
    <t>何家畔镇赵楼子村铁李川组砂石路</t>
  </si>
  <si>
    <t>新修铁李川蔬菜大棚内道路2.2公里</t>
  </si>
  <si>
    <t>何家畔镇姚坑崂大户村砂石路维修项目。</t>
  </si>
  <si>
    <t>维修何家畔镇姚坑崂大户村砂石路2公里</t>
  </si>
  <si>
    <t>老城镇杨坪村田坪至大岔组砂石路</t>
  </si>
  <si>
    <t>新修砂石路3.5公里</t>
  </si>
  <si>
    <t>西华池镇杨沟崂村雷家坡村砂石路</t>
  </si>
  <si>
    <t>新修砂石路0.8公里</t>
  </si>
  <si>
    <t>西华池镇杨沟崂砂石路项目</t>
  </si>
  <si>
    <t>西华池镇杨沟崂</t>
  </si>
  <si>
    <t>新修砂石路1.57公里.，其中马家庄组0.88公里、杨新庄0.69公里。</t>
  </si>
  <si>
    <t>太莪乡北掌村砂石路</t>
  </si>
  <si>
    <t>太莪乡北掌村</t>
  </si>
  <si>
    <t>新修砂石路1公里</t>
  </si>
  <si>
    <t>太莪乡北掌村产业化道路</t>
  </si>
  <si>
    <t>新修水泥路0.8公里</t>
  </si>
  <si>
    <t>肖咀镇肖咀村东岭砂石路</t>
  </si>
  <si>
    <t>肖咀镇肖咀村</t>
  </si>
  <si>
    <t>新修砂石路3.3公里</t>
  </si>
  <si>
    <t>肖咀镇肖咀村西岭砂石路</t>
  </si>
  <si>
    <t>新修砂石路3.1公里</t>
  </si>
  <si>
    <t>何家畔镇产白村王坑崂组道路排水工程</t>
  </si>
  <si>
    <t>何家畔镇产白村</t>
  </si>
  <si>
    <t>新修500立方涝池一座，边沟500米，新建栅栏围墙20米，压埋过路涵20根。</t>
  </si>
  <si>
    <t>段家集镇北头村小川子砂石路</t>
  </si>
  <si>
    <t>段家集北头村</t>
  </si>
  <si>
    <t>新修砂石路4公里</t>
  </si>
  <si>
    <t>板桥镇阳洼村砂石路</t>
  </si>
  <si>
    <t>板桥镇阳洼村</t>
  </si>
  <si>
    <t>新修砂石路2公里</t>
  </si>
  <si>
    <t>太莪乡黑木村龙兴组西咀砂石路</t>
  </si>
  <si>
    <t>太莪乡黑木村</t>
  </si>
  <si>
    <t>吉岘镇郝家庄李家咀砂石路</t>
  </si>
  <si>
    <t>吉岘镇郝家庄</t>
  </si>
  <si>
    <t>新修砂石路1.7公里</t>
  </si>
  <si>
    <t>西华池镇杨沟崂村寨子庄组砂石路</t>
  </si>
  <si>
    <t>西华池镇杨沟崂村</t>
  </si>
  <si>
    <t>新修砂石路2.6公里</t>
  </si>
  <si>
    <t>西华池镇三里店村小川组砂石路</t>
  </si>
  <si>
    <t>西华池镇三里店村</t>
  </si>
  <si>
    <t>肖咀镇北沟、玉皇沟砂石路建设项目</t>
  </si>
  <si>
    <t>肖咀镇北沟、玉皇沟</t>
  </si>
  <si>
    <t>新修砂石路14.07公里</t>
  </si>
  <si>
    <t>县水保局</t>
  </si>
  <si>
    <t>肖咀镇卓堡村北沟砂石路</t>
  </si>
  <si>
    <t>肖咀镇卓堡村</t>
  </si>
  <si>
    <t>新修砂石路8公里</t>
  </si>
  <si>
    <t>漫水桥（以工代赈）</t>
  </si>
  <si>
    <t>固城镇固城村窑庄漫水桥建设项目</t>
  </si>
  <si>
    <t>固城镇固城村窑庄</t>
  </si>
  <si>
    <t>新建窑庄组漫水桥1座（1跨），桥头引线1000米</t>
  </si>
  <si>
    <t>蒿咀铺乡九站村漫水桥</t>
  </si>
  <si>
    <t>蒿咀铺乡九站村</t>
  </si>
  <si>
    <t>新建漫水桥1座，长16米（2跨）</t>
  </si>
  <si>
    <t>蒿咀铺乡蒿咀铺村漫水桥</t>
  </si>
  <si>
    <t>蒿咀铺乡蒿咀铺村</t>
  </si>
  <si>
    <t>新建漫水桥1座，长16米（2跨），桥头引线1600米</t>
  </si>
  <si>
    <t>蒿咀铺乡陈家河村芋子沟组漫水桥</t>
  </si>
  <si>
    <t>蒿咀铺乡陈家河村芋子沟组</t>
  </si>
  <si>
    <t>新建漫水桥1座，长8米（1跨），桥头引线100米</t>
  </si>
  <si>
    <t>蒿咀铺乡陈家河村陈家河组漫水桥</t>
  </si>
  <si>
    <t>蒿咀铺乡陈家河村陈家河组</t>
  </si>
  <si>
    <t>新建漫水桥1座，长8米（1跨），桥头引线190米</t>
  </si>
  <si>
    <t>吉岘镇九倾湾村漫水桥建设</t>
  </si>
  <si>
    <t>新建漫水桥1座，长16米（2跨），桥头引线150米</t>
  </si>
  <si>
    <t>老城镇庙庄村李家台沟漫水桥建设项目</t>
  </si>
  <si>
    <t>老城镇庙庄村李家台沟</t>
  </si>
  <si>
    <t>新建漫水桥1座，长8米（1跨）</t>
  </si>
  <si>
    <t>老城镇牧家沟村杜家湾漫水桥建设项目</t>
  </si>
  <si>
    <t>老城镇牧家沟村杜家湾</t>
  </si>
  <si>
    <t>修建漫水桥1座，24米(3跨)</t>
  </si>
  <si>
    <t>老城镇牧家沟村漫水桥维修</t>
  </si>
  <si>
    <t>维修新建桥头引线50米，加固衬切墙体200m³</t>
  </si>
  <si>
    <t>0.006</t>
  </si>
  <si>
    <t>西华池乡三里店村小川1号漫水桥建设</t>
  </si>
  <si>
    <t>西华池乡三里店村小川</t>
  </si>
  <si>
    <t>新建漫水桥1座，长8米（1跨），桥头引线100米。</t>
  </si>
  <si>
    <t>西华池乡三里店村小川2号漫水桥建设</t>
  </si>
  <si>
    <t>新建漫水桥1座，长8米（1跨），桥头引线300米。</t>
  </si>
  <si>
    <t>西华池乡三里店村小川3号漫水桥建设</t>
  </si>
  <si>
    <t>新建漫水桥1座，长8米（1跨），桥头引线600米。</t>
  </si>
  <si>
    <t>何家畔镇维修太乐沟漫水桥</t>
  </si>
  <si>
    <t>维修太乐沟漫水桥，长8米（1跨）</t>
  </si>
  <si>
    <t>段家集乡北头村前良组小川漫水桥（一跨）38万元</t>
  </si>
  <si>
    <t>段家集乡北头村前良组小川</t>
  </si>
  <si>
    <t>肖咀镇西沟村1号漫水桥建设</t>
  </si>
  <si>
    <t>2020.4-2020.10</t>
  </si>
  <si>
    <t>肖咀镇西沟村</t>
  </si>
  <si>
    <t>新建漫水桥1座，长8米（1跨），桥头引线200米</t>
  </si>
  <si>
    <t>肖咀镇西沟村2号漫水桥建设</t>
  </si>
  <si>
    <t>肖咀镇西沟村3号漫水桥建设</t>
  </si>
  <si>
    <t>肖咀镇肖咀村1号漫水桥建设</t>
  </si>
  <si>
    <t>新建漫水桥1座，长8米（1跨），桥头引线300米</t>
  </si>
  <si>
    <t>肖咀镇肖咀村2号漫水桥建设</t>
  </si>
  <si>
    <t>固城镇固城村庙咀漫水桥建设项目</t>
  </si>
  <si>
    <t>固城镇固城村庙咀</t>
  </si>
  <si>
    <t>新建庙咀组漫水桥1座（1跨），桥头引线2000米</t>
  </si>
  <si>
    <t>太白镇牛车坡村漫水桥建设</t>
  </si>
  <si>
    <t>太白镇牛车坡村</t>
  </si>
  <si>
    <t>新建漫水桥1座，长16米（2跨），桥头引线600米，压设涵管1处（长6米，直径1米）</t>
  </si>
  <si>
    <t>太白镇莲花寺村李家庄组清水田漫水桥建设</t>
  </si>
  <si>
    <t>太白镇莲花寺村李家庄组</t>
  </si>
  <si>
    <t>太白镇莲花寺村李家庄组药葫芦地台漫水桥建设</t>
  </si>
  <si>
    <t>新建漫水桥1座，长8米（1跨），桥头引线40米</t>
  </si>
  <si>
    <t>太白镇连家砭村苗村组段家湾漫水桥</t>
  </si>
  <si>
    <t>太白镇连家砭村苗村组</t>
  </si>
  <si>
    <t>太白镇莲花寺村李家庄组坝梁山漫水桥建设</t>
  </si>
  <si>
    <t>新建漫水桥1座，长8米（1跨），桥头引线60米</t>
  </si>
  <si>
    <t>老城镇牧家沟村白家沟漫水桥维修。</t>
  </si>
  <si>
    <t>老城镇牧家沟村白家沟</t>
  </si>
  <si>
    <t>肖咀镇卓堡村北沟至4号坝1号漫水桥建设。</t>
  </si>
  <si>
    <t>肖咀镇卓堡村北沟至4号坝2号漫水桥建设。</t>
  </si>
  <si>
    <t>肖咀镇卓堡村漫水桥建设</t>
  </si>
  <si>
    <t>肖咀镇铁赵村漫水桥建设</t>
  </si>
  <si>
    <t>肖咀镇铁赵村</t>
  </si>
  <si>
    <t>太莪乡邢坪村漫水桥建设</t>
  </si>
  <si>
    <t>太莪乡邢坪村</t>
  </si>
  <si>
    <t>西华池镇华寺村漫水桥建设</t>
  </si>
  <si>
    <t>西华池镇华寺村</t>
  </si>
  <si>
    <t>老城镇杨坪村安岔沟漫水桥</t>
  </si>
  <si>
    <t>老城镇杨坪村</t>
  </si>
  <si>
    <t>新建一跨漫水桥1座</t>
  </si>
  <si>
    <t>老城镇杨坪村白岔子漫水桥</t>
  </si>
  <si>
    <t>肖咀镇肖咀村柳义川1号漫水桥</t>
  </si>
  <si>
    <t>新建两跨漫水桥1座</t>
  </si>
  <si>
    <t>肖咀镇肖咀村柳义川2号漫水桥</t>
  </si>
  <si>
    <t>新建漫水桥1座</t>
  </si>
  <si>
    <t>太白镇牛车坡村苗村组漫水桥</t>
  </si>
  <si>
    <t>入户路硬化</t>
  </si>
  <si>
    <t>太白镇入户路硬化</t>
  </si>
  <si>
    <t>太白镇安子坪村王家台组道路硬化22户，1060米*2.5米=2650平方米</t>
  </si>
  <si>
    <t>解决群众行路难和农副产品运输难的问题，进一步改善群众生产生活条件，提高群众获得感和幸福感</t>
  </si>
  <si>
    <t>老城镇入户路硬化</t>
  </si>
  <si>
    <t>硬化牧家沟村309国道沿线入户道路2公里</t>
  </si>
  <si>
    <t>蒿咀铺乡入户路硬化</t>
  </si>
  <si>
    <t>新修15公分厚入户水泥硬化路道路2795平方米。其中彩门西侧路宽4.5米，路长39米一处；路宽3米，路长258米一处；路宽2.5米，路长286米一处；彩门东侧入户路路宽3米，路长158米一处；路宽2.5米，路长232.6米一处;路宽3.5米，路长15米2处。</t>
  </si>
  <si>
    <t>板桥镇入户路硬化</t>
  </si>
  <si>
    <t>硬化板桥村农户入户道路约3650平方米。</t>
  </si>
  <si>
    <t>店子乡入户路硬化</t>
  </si>
  <si>
    <t>对店子村朱家老庄组、彭家庄组等5个村民小组内的118户群众的入户路进行硬化，路面基础为10CM水泥稳定层，后用C30硬化，水泥路厚度为15CM，路面宽3米，长1944米。</t>
  </si>
  <si>
    <t>太莪乡入户路硬化</t>
  </si>
  <si>
    <t>计划对北掌村38户群众的入户路实施硬化，分别为北掌组13条入户道路0.364Km，陈园子组7条入户道路0.349Km，安集组1条入户道路0.178Km，东庄组17条入户道路0.39Km。</t>
  </si>
  <si>
    <t>固城镇入户路硬化</t>
  </si>
  <si>
    <t>混凝土硬化通户道路42户3500平方米，每平方米140元。</t>
  </si>
  <si>
    <t>固城镇镇人民政府</t>
  </si>
  <si>
    <t>段家集乡入户路硬化</t>
  </si>
  <si>
    <t>1.北头村标段：新建S318沿线农户入户路混凝土硬化34户1210平方米，投资19.36万元。
2.王庄村南头至闫岘子标段：新建S318沿线农户入户路混凝土硬化40户1260平方米，投资20.16万元。
3.王庄村北湾至堡子畔标段：新建S318沿线农户入户路混凝土硬化45户1280平方米，投资20.48万元。</t>
  </si>
  <si>
    <t>肖咀镇入户路硬化</t>
  </si>
  <si>
    <t>C30混凝土硬化入户道路78户，宽2米，长2449米，厚15厘米，共4898平方米，每平方米200元。压埋直径30厘米涵管76个。</t>
  </si>
  <si>
    <t>肖咀镇人民政府</t>
  </si>
  <si>
    <t>何家畔镇入户路硬化</t>
  </si>
  <si>
    <t>何家畔镇赵楼子村、产白村混凝土硬化入户路（农户门前道路）4285平方米。</t>
  </si>
  <si>
    <t>吉岘镇入户路硬化</t>
  </si>
  <si>
    <t>农户门前道路用C25商砼硬化4725平方米（宽3米，长1575米，厚度为12cm）。</t>
  </si>
  <si>
    <t>(七)</t>
  </si>
  <si>
    <t>其他基础设施类项目</t>
  </si>
  <si>
    <t>农村环境综合整治</t>
  </si>
  <si>
    <t>各乡镇农村人居环境整治，公路沿线风貌提升。</t>
  </si>
  <si>
    <t>以“全域无垃圾、乡村更美丽”为主题，在全县开展以农村垃圾污水治理、“厕所革命”、村容村貌提升为重点的农村人居环境整治集中攻坚行动，下实手解决当前农村人居环境顽疾。</t>
  </si>
  <si>
    <t>户厕改造补助</t>
  </si>
  <si>
    <t>2020.3-2020.10</t>
  </si>
  <si>
    <t>新改建卫生厕所4850座</t>
  </si>
  <si>
    <t>为改善农村户容户貌、提升农村人居环境奠定坚实基础。</t>
  </si>
  <si>
    <t>村级公益性设施共管共享管护</t>
  </si>
  <si>
    <t>每个行政村村级公益性设施共管共享管护基金1万元，用于维修、维护村级公益性设施。</t>
  </si>
  <si>
    <t>推进农村村级公益性设施共管共享工作，用好、管好维护好村级公益性设施，提升农村人居环境整治工作水平，助力脱贫攻坚，夯实全面建成小康社会基础。</t>
  </si>
  <si>
    <t>(八)</t>
  </si>
  <si>
    <t>农业生产用电</t>
  </si>
  <si>
    <t>2020.7-2020.8</t>
  </si>
  <si>
    <t>固城镇王昌寺村设施农业示范区农业生产用电项目</t>
  </si>
  <si>
    <t>固城乡王昌寺村</t>
  </si>
  <si>
    <t>架设线路1.7公里</t>
  </si>
  <si>
    <t>解决该示范区农业生产用电</t>
  </si>
  <si>
    <t>段家集乡王庄村供电设施建设项目</t>
  </si>
  <si>
    <t>安装变压器1台，架设高压线230米。由县农业农村局主管实施</t>
  </si>
  <si>
    <t>九</t>
  </si>
  <si>
    <t>合水县带贫合作社资产收益评估费</t>
  </si>
  <si>
    <t>用于全县52个合作社资产收益评估费用</t>
  </si>
  <si>
    <t>为带贫主体创建带贫机制提供资金保障。</t>
  </si>
  <si>
    <t>项目管理费</t>
  </si>
  <si>
    <t>围绕编制、审核扶贫项目规划、实施和管理财政专项扶贫资金和项目而发生的相关费用。专门用于扶贫规划编制、项目评估、勘察设计、项目招投标、质量监理、检查验收、成果宣传、档案管理、项目公告公示、报账管理等相关方面的经费开支。</t>
  </si>
</sst>
</file>

<file path=xl/styles.xml><?xml version="1.0" encoding="utf-8"?>
<styleSheet xmlns="http://schemas.openxmlformats.org/spreadsheetml/2006/main">
  <numFmts count="11">
    <numFmt numFmtId="43" formatCode="_ * #,##0.00_ ;_ * \-#,##0.00_ ;_ * &quot;-&quot;??_ ;_ @_ "/>
    <numFmt numFmtId="176" formatCode="0_);[Red]\(0\)"/>
    <numFmt numFmtId="177" formatCode="0.00_);[Red]\(0.00\)"/>
    <numFmt numFmtId="178" formatCode="yyyy&quot;年&quot;m&quot;月&quot;;@"/>
    <numFmt numFmtId="179" formatCode="0_ "/>
    <numFmt numFmtId="41" formatCode="_ * #,##0_ ;_ * \-#,##0_ ;_ * &quot;-&quot;_ ;_ @_ "/>
    <numFmt numFmtId="42" formatCode="_ &quot;￥&quot;* #,##0_ ;_ &quot;￥&quot;* \-#,##0_ ;_ &quot;￥&quot;* &quot;-&quot;_ ;_ @_ "/>
    <numFmt numFmtId="180" formatCode="0.0000_);[Red]\(0.0000\)"/>
    <numFmt numFmtId="44" formatCode="_ &quot;￥&quot;* #,##0.00_ ;_ &quot;￥&quot;* \-#,##0.00_ ;_ &quot;￥&quot;* &quot;-&quot;??_ ;_ @_ "/>
    <numFmt numFmtId="181" formatCode="0.00_ "/>
    <numFmt numFmtId="182" formatCode="0.0000_ "/>
  </numFmts>
  <fonts count="36">
    <font>
      <sz val="11"/>
      <color theme="1"/>
      <name val="宋体"/>
      <charset val="134"/>
      <scheme val="minor"/>
    </font>
    <font>
      <sz val="11"/>
      <name val="宋体"/>
      <charset val="134"/>
      <scheme val="minor"/>
    </font>
    <font>
      <b/>
      <sz val="11"/>
      <name val="黑体"/>
      <charset val="134"/>
    </font>
    <font>
      <b/>
      <sz val="11"/>
      <name val="宋体"/>
      <charset val="134"/>
    </font>
    <font>
      <sz val="11"/>
      <name val="宋体"/>
      <charset val="134"/>
    </font>
    <font>
      <sz val="8"/>
      <name val="宋体"/>
      <charset val="134"/>
    </font>
    <font>
      <sz val="12"/>
      <name val="黑体"/>
      <charset val="134"/>
    </font>
    <font>
      <b/>
      <sz val="22"/>
      <name val="宋体"/>
      <charset val="134"/>
      <scheme val="major"/>
    </font>
    <font>
      <b/>
      <sz val="10"/>
      <name val="宋体"/>
      <charset val="134"/>
      <scheme val="minor"/>
    </font>
    <font>
      <sz val="10"/>
      <name val="宋体"/>
      <charset val="134"/>
      <scheme val="minor"/>
    </font>
    <font>
      <sz val="10"/>
      <name val="宋体"/>
      <charset val="134"/>
    </font>
    <font>
      <sz val="10"/>
      <name val="宋体"/>
      <charset val="134"/>
      <scheme val="major"/>
    </font>
    <font>
      <sz val="9"/>
      <name val="宋体"/>
      <charset val="134"/>
      <scheme val="minor"/>
    </font>
    <font>
      <b/>
      <sz val="9"/>
      <name val="宋体"/>
      <charset val="134"/>
    </font>
    <font>
      <sz val="10"/>
      <name val="黑体"/>
      <charset val="134"/>
    </font>
    <font>
      <u/>
      <sz val="11"/>
      <color rgb="FF80008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b/>
      <sz val="18"/>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宋体"/>
      <charset val="134"/>
    </font>
    <font>
      <sz val="12"/>
      <name val="Times New Roman"/>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7"/>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bgColor indexed="64"/>
      </patternFill>
    </fill>
    <fill>
      <patternFill patternType="solid">
        <fgColor rgb="FFC6EFCE"/>
        <bgColor indexed="64"/>
      </patternFill>
    </fill>
    <fill>
      <patternFill patternType="solid">
        <fgColor theme="5" tint="0.399975585192419"/>
        <bgColor indexed="64"/>
      </patternFill>
    </fill>
    <fill>
      <patternFill patternType="solid">
        <fgColor rgb="FFF2F2F2"/>
        <bgColor indexed="64"/>
      </patternFill>
    </fill>
    <fill>
      <patternFill patternType="solid">
        <fgColor theme="8"/>
        <bgColor indexed="64"/>
      </patternFill>
    </fill>
    <fill>
      <patternFill patternType="solid">
        <fgColor rgb="FFFFEB9C"/>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7" fillId="5" borderId="0" applyNumberFormat="0" applyBorder="0" applyAlignment="0" applyProtection="0">
      <alignment vertical="center"/>
    </xf>
    <xf numFmtId="0" fontId="20" fillId="1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16"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7" applyNumberFormat="0" applyFill="0" applyAlignment="0" applyProtection="0">
      <alignment vertical="center"/>
    </xf>
    <xf numFmtId="0" fontId="28" fillId="0" borderId="7" applyNumberFormat="0" applyFill="0" applyAlignment="0" applyProtection="0">
      <alignment vertical="center"/>
    </xf>
    <xf numFmtId="0" fontId="16" fillId="4" borderId="0" applyNumberFormat="0" applyBorder="0" applyAlignment="0" applyProtection="0">
      <alignment vertical="center"/>
    </xf>
    <xf numFmtId="0" fontId="24" fillId="0" borderId="10" applyNumberFormat="0" applyFill="0" applyAlignment="0" applyProtection="0">
      <alignment vertical="center"/>
    </xf>
    <xf numFmtId="0" fontId="16" fillId="20" borderId="0" applyNumberFormat="0" applyBorder="0" applyAlignment="0" applyProtection="0">
      <alignment vertical="center"/>
    </xf>
    <xf numFmtId="0" fontId="26" fillId="17" borderId="9" applyNumberFormat="0" applyAlignment="0" applyProtection="0">
      <alignment vertical="center"/>
    </xf>
    <xf numFmtId="0" fontId="30" fillId="17" borderId="8" applyNumberFormat="0" applyAlignment="0" applyProtection="0">
      <alignment vertical="center"/>
    </xf>
    <xf numFmtId="0" fontId="31" fillId="21" borderId="11" applyNumberFormat="0" applyAlignment="0" applyProtection="0">
      <alignment vertical="center"/>
    </xf>
    <xf numFmtId="0" fontId="17" fillId="22" borderId="0" applyNumberFormat="0" applyBorder="0" applyAlignment="0" applyProtection="0">
      <alignment vertical="center"/>
    </xf>
    <xf numFmtId="0" fontId="16" fillId="25"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22" fillId="15" borderId="0" applyNumberFormat="0" applyBorder="0" applyAlignment="0" applyProtection="0">
      <alignment vertical="center"/>
    </xf>
    <xf numFmtId="0" fontId="29" fillId="19" borderId="0" applyNumberFormat="0" applyBorder="0" applyAlignment="0" applyProtection="0">
      <alignment vertical="center"/>
    </xf>
    <xf numFmtId="0" fontId="17" fillId="8" borderId="0" applyNumberFormat="0" applyBorder="0" applyAlignment="0" applyProtection="0">
      <alignment vertical="center"/>
    </xf>
    <xf numFmtId="0" fontId="16" fillId="30" borderId="0" applyNumberFormat="0" applyBorder="0" applyAlignment="0" applyProtection="0">
      <alignment vertical="center"/>
    </xf>
    <xf numFmtId="0" fontId="17" fillId="27" borderId="0" applyNumberFormat="0" applyBorder="0" applyAlignment="0" applyProtection="0">
      <alignment vertical="center"/>
    </xf>
    <xf numFmtId="0" fontId="17" fillId="29" borderId="0" applyNumberFormat="0" applyBorder="0" applyAlignment="0" applyProtection="0">
      <alignment vertical="center"/>
    </xf>
    <xf numFmtId="0" fontId="17" fillId="12" borderId="0" applyNumberFormat="0" applyBorder="0" applyAlignment="0" applyProtection="0">
      <alignment vertical="center"/>
    </xf>
    <xf numFmtId="0" fontId="17" fillId="28" borderId="0" applyNumberFormat="0" applyBorder="0" applyAlignment="0" applyProtection="0">
      <alignment vertical="center"/>
    </xf>
    <xf numFmtId="0" fontId="16" fillId="14" borderId="0" applyNumberFormat="0" applyBorder="0" applyAlignment="0" applyProtection="0">
      <alignment vertical="center"/>
    </xf>
    <xf numFmtId="0" fontId="16" fillId="11" borderId="0" applyNumberFormat="0" applyBorder="0" applyAlignment="0" applyProtection="0">
      <alignment vertical="center"/>
    </xf>
    <xf numFmtId="0" fontId="17" fillId="26" borderId="0" applyNumberFormat="0" applyBorder="0" applyAlignment="0" applyProtection="0">
      <alignment vertical="center"/>
    </xf>
    <xf numFmtId="0" fontId="17" fillId="24" borderId="0" applyNumberFormat="0" applyBorder="0" applyAlignment="0" applyProtection="0">
      <alignment vertical="center"/>
    </xf>
    <xf numFmtId="0" fontId="16" fillId="18" borderId="0" applyNumberFormat="0" applyBorder="0" applyAlignment="0" applyProtection="0">
      <alignment vertical="center"/>
    </xf>
    <xf numFmtId="0" fontId="17" fillId="23" borderId="0" applyNumberFormat="0" applyBorder="0" applyAlignment="0" applyProtection="0">
      <alignment vertical="center"/>
    </xf>
    <xf numFmtId="0" fontId="16" fillId="7" borderId="0" applyNumberFormat="0" applyBorder="0" applyAlignment="0" applyProtection="0">
      <alignment vertical="center"/>
    </xf>
    <xf numFmtId="0" fontId="16" fillId="32" borderId="0" applyNumberFormat="0" applyBorder="0" applyAlignment="0" applyProtection="0">
      <alignment vertical="center"/>
    </xf>
    <xf numFmtId="0" fontId="17" fillId="33" borderId="0" applyNumberFormat="0" applyBorder="0" applyAlignment="0" applyProtection="0">
      <alignment vertical="center"/>
    </xf>
    <xf numFmtId="0" fontId="16" fillId="31" borderId="0" applyNumberFormat="0" applyBorder="0" applyAlignment="0" applyProtection="0">
      <alignment vertical="center"/>
    </xf>
    <xf numFmtId="0" fontId="0" fillId="0" borderId="0">
      <alignment vertical="center"/>
    </xf>
    <xf numFmtId="0" fontId="34" fillId="0" borderId="0">
      <alignment vertical="center"/>
    </xf>
    <xf numFmtId="0" fontId="35" fillId="0" borderId="0"/>
    <xf numFmtId="0" fontId="0" fillId="0" borderId="0">
      <alignment vertical="center"/>
    </xf>
  </cellStyleXfs>
  <cellXfs count="102">
    <xf numFmtId="0" fontId="0" fillId="0" borderId="0" xfId="0">
      <alignment vertical="center"/>
    </xf>
    <xf numFmtId="0" fontId="1" fillId="0" borderId="0" xfId="0" applyFont="1" applyFill="1">
      <alignment vertical="center"/>
    </xf>
    <xf numFmtId="0" fontId="2" fillId="0" borderId="0" xfId="49" applyFont="1" applyFill="1" applyBorder="1" applyAlignment="1">
      <alignment vertical="center"/>
    </xf>
    <xf numFmtId="0" fontId="3" fillId="0" borderId="0" xfId="49" applyFont="1" applyFill="1" applyBorder="1" applyAlignment="1">
      <alignment vertical="center"/>
    </xf>
    <xf numFmtId="0" fontId="4" fillId="0" borderId="0" xfId="49" applyFont="1" applyFill="1" applyBorder="1" applyAlignment="1">
      <alignment vertical="center"/>
    </xf>
    <xf numFmtId="0" fontId="4" fillId="0" borderId="0" xfId="49" applyFont="1" applyFill="1" applyAlignment="1">
      <alignment vertical="center"/>
    </xf>
    <xf numFmtId="0" fontId="4" fillId="2" borderId="0" xfId="49" applyFont="1" applyFill="1" applyAlignment="1">
      <alignment vertical="center"/>
    </xf>
    <xf numFmtId="0" fontId="4" fillId="2" borderId="0" xfId="49" applyFont="1" applyFill="1" applyBorder="1" applyAlignment="1">
      <alignment vertical="center"/>
    </xf>
    <xf numFmtId="0" fontId="4" fillId="0" borderId="0" xfId="49" applyFont="1" applyFill="1" applyBorder="1" applyAlignment="1">
      <alignment horizontal="center" vertical="center"/>
    </xf>
    <xf numFmtId="0" fontId="4" fillId="0" borderId="0" xfId="49" applyFont="1" applyFill="1" applyBorder="1" applyAlignment="1">
      <alignment horizontal="left" vertical="center" wrapText="1"/>
    </xf>
    <xf numFmtId="0" fontId="4" fillId="0" borderId="0" xfId="49" applyFont="1" applyFill="1" applyBorder="1" applyAlignment="1">
      <alignment horizontal="left" vertical="center"/>
    </xf>
    <xf numFmtId="0" fontId="5" fillId="0" borderId="0" xfId="49" applyFont="1" applyFill="1" applyBorder="1" applyAlignment="1">
      <alignment vertical="center"/>
    </xf>
    <xf numFmtId="178" fontId="5" fillId="0" borderId="0" xfId="49" applyNumberFormat="1" applyFont="1" applyFill="1" applyBorder="1" applyAlignment="1">
      <alignment vertical="center"/>
    </xf>
    <xf numFmtId="0" fontId="6" fillId="0" borderId="0" xfId="49" applyFont="1" applyFill="1" applyAlignment="1">
      <alignment horizontal="center" vertical="center"/>
    </xf>
    <xf numFmtId="0" fontId="6" fillId="0" borderId="0" xfId="49" applyFont="1" applyFill="1" applyAlignment="1">
      <alignment horizontal="left" vertical="center" wrapText="1"/>
    </xf>
    <xf numFmtId="0" fontId="6" fillId="0" borderId="0" xfId="49" applyFont="1" applyFill="1" applyAlignment="1">
      <alignment horizontal="left" vertical="center"/>
    </xf>
    <xf numFmtId="0" fontId="7"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3" xfId="49" applyFont="1" applyFill="1" applyBorder="1" applyAlignment="1">
      <alignment horizontal="center" vertical="center" wrapText="1"/>
    </xf>
    <xf numFmtId="0" fontId="8" fillId="0" borderId="2" xfId="49" applyNumberFormat="1" applyFont="1" applyFill="1" applyBorder="1" applyAlignment="1">
      <alignment horizontal="center" vertical="center" wrapText="1"/>
    </xf>
    <xf numFmtId="0" fontId="8" fillId="0" borderId="4" xfId="49" applyFont="1" applyFill="1" applyBorder="1" applyAlignment="1">
      <alignment horizontal="center" vertical="center" wrapText="1"/>
    </xf>
    <xf numFmtId="0" fontId="8" fillId="0" borderId="5" xfId="49" applyFont="1" applyFill="1" applyBorder="1" applyAlignment="1">
      <alignment horizontal="center" vertical="center" wrapText="1"/>
    </xf>
    <xf numFmtId="0" fontId="8" fillId="0" borderId="2" xfId="49" applyFont="1" applyFill="1" applyBorder="1" applyAlignment="1">
      <alignment horizontal="left" vertical="center" wrapText="1"/>
    </xf>
    <xf numFmtId="0" fontId="9" fillId="0" borderId="2" xfId="49" applyNumberFormat="1" applyFont="1" applyFill="1" applyBorder="1" applyAlignment="1">
      <alignment horizontal="center" vertical="center"/>
    </xf>
    <xf numFmtId="0" fontId="8" fillId="0" borderId="2" xfId="49" applyNumberFormat="1" applyFont="1" applyFill="1" applyBorder="1" applyAlignment="1">
      <alignment horizontal="left" vertical="center" wrapText="1"/>
    </xf>
    <xf numFmtId="0" fontId="8" fillId="0" borderId="2" xfId="49" applyFont="1" applyFill="1" applyBorder="1" applyAlignment="1">
      <alignment horizontal="center" vertical="center"/>
    </xf>
    <xf numFmtId="0" fontId="8" fillId="0" borderId="2" xfId="49" applyFont="1" applyFill="1" applyBorder="1" applyAlignment="1">
      <alignment horizontal="left" vertical="center"/>
    </xf>
    <xf numFmtId="0" fontId="9" fillId="0" borderId="2" xfId="49" applyFont="1" applyFill="1" applyBorder="1" applyAlignment="1">
      <alignment horizontal="center" vertical="center"/>
    </xf>
    <xf numFmtId="0" fontId="9" fillId="0" borderId="2" xfId="49" applyFont="1" applyFill="1" applyBorder="1" applyAlignment="1">
      <alignment horizontal="left" vertical="center" wrapText="1"/>
    </xf>
    <xf numFmtId="0" fontId="9" fillId="0" borderId="2" xfId="49" applyFont="1" applyFill="1" applyBorder="1" applyAlignment="1">
      <alignment horizontal="left" vertical="center"/>
    </xf>
    <xf numFmtId="0" fontId="9" fillId="0" borderId="2" xfId="49" applyFont="1" applyFill="1" applyBorder="1" applyAlignment="1">
      <alignment horizontal="center" vertical="center" wrapText="1"/>
    </xf>
    <xf numFmtId="0" fontId="9" fillId="2" borderId="2" xfId="49" applyNumberFormat="1" applyFont="1" applyFill="1" applyBorder="1" applyAlignment="1">
      <alignment horizontal="center" vertical="center"/>
    </xf>
    <xf numFmtId="0" fontId="9" fillId="0" borderId="2" xfId="49"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181" fontId="9" fillId="0" borderId="2" xfId="49" applyNumberFormat="1" applyFont="1" applyFill="1" applyBorder="1" applyAlignment="1">
      <alignment horizontal="center" vertical="center"/>
    </xf>
    <xf numFmtId="0" fontId="10" fillId="0" borderId="2" xfId="49" applyNumberFormat="1" applyFont="1" applyFill="1" applyBorder="1" applyAlignment="1">
      <alignment horizontal="center" vertical="center" wrapText="1"/>
    </xf>
    <xf numFmtId="176" fontId="9" fillId="0" borderId="2"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176" fontId="10" fillId="0" borderId="2" xfId="0" applyNumberFormat="1" applyFont="1" applyFill="1" applyBorder="1" applyAlignment="1">
      <alignment horizontal="left" vertical="center" wrapText="1"/>
    </xf>
    <xf numFmtId="0" fontId="9" fillId="0" borderId="2" xfId="0" applyFont="1" applyFill="1" applyBorder="1" applyAlignment="1">
      <alignment horizontal="justify" vertical="center" wrapText="1"/>
    </xf>
    <xf numFmtId="0" fontId="9" fillId="0" borderId="2" xfId="0" applyNumberFormat="1" applyFont="1" applyFill="1" applyBorder="1" applyAlignment="1">
      <alignment horizontal="left" vertical="center" wrapText="1"/>
    </xf>
    <xf numFmtId="176" fontId="10"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9" fillId="0" borderId="2" xfId="49" applyFont="1" applyFill="1" applyBorder="1" applyAlignment="1">
      <alignment horizontal="justify"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justify" vertical="center" wrapText="1"/>
    </xf>
    <xf numFmtId="0" fontId="11" fillId="0" borderId="2" xfId="0" applyFont="1" applyFill="1" applyBorder="1" applyAlignment="1">
      <alignment horizontal="center" vertical="center" wrapText="1"/>
    </xf>
    <xf numFmtId="178" fontId="7" fillId="0" borderId="0" xfId="0" applyNumberFormat="1" applyFont="1" applyFill="1" applyAlignment="1">
      <alignment horizontal="center" vertical="center" wrapText="1"/>
    </xf>
    <xf numFmtId="178" fontId="7" fillId="0" borderId="1" xfId="0" applyNumberFormat="1" applyFont="1" applyFill="1" applyBorder="1" applyAlignment="1">
      <alignment horizontal="center" vertical="center" wrapText="1"/>
    </xf>
    <xf numFmtId="178" fontId="8" fillId="0" borderId="3" xfId="49" applyNumberFormat="1" applyFont="1" applyFill="1" applyBorder="1" applyAlignment="1">
      <alignment horizontal="center" vertical="center" wrapText="1"/>
    </xf>
    <xf numFmtId="0" fontId="8" fillId="0" borderId="3" xfId="49" applyNumberFormat="1" applyFont="1" applyFill="1" applyBorder="1" applyAlignment="1">
      <alignment horizontal="center" vertical="center" wrapText="1"/>
    </xf>
    <xf numFmtId="178" fontId="8" fillId="0" borderId="4" xfId="49" applyNumberFormat="1" applyFont="1" applyFill="1" applyBorder="1" applyAlignment="1">
      <alignment horizontal="center" vertical="center" wrapText="1"/>
    </xf>
    <xf numFmtId="0" fontId="8" fillId="0" borderId="4" xfId="49" applyNumberFormat="1" applyFont="1" applyFill="1" applyBorder="1" applyAlignment="1">
      <alignment horizontal="center" vertical="center" wrapText="1"/>
    </xf>
    <xf numFmtId="178" fontId="8" fillId="0" borderId="5" xfId="49" applyNumberFormat="1" applyFont="1" applyFill="1" applyBorder="1" applyAlignment="1">
      <alignment horizontal="center" vertical="center" wrapText="1"/>
    </xf>
    <xf numFmtId="0" fontId="8" fillId="0" borderId="5" xfId="49" applyNumberFormat="1" applyFont="1" applyFill="1" applyBorder="1" applyAlignment="1">
      <alignment horizontal="center" vertical="center" wrapText="1"/>
    </xf>
    <xf numFmtId="0" fontId="8" fillId="0" borderId="2" xfId="49" applyFont="1" applyFill="1" applyBorder="1" applyAlignment="1">
      <alignment vertical="center"/>
    </xf>
    <xf numFmtId="178" fontId="8" fillId="0" borderId="2" xfId="49" applyNumberFormat="1" applyFont="1" applyFill="1" applyBorder="1" applyAlignment="1">
      <alignment vertical="center"/>
    </xf>
    <xf numFmtId="178" fontId="8" fillId="0" borderId="2" xfId="49" applyNumberFormat="1" applyFont="1" applyFill="1" applyBorder="1" applyAlignment="1">
      <alignment horizontal="center" vertical="center"/>
    </xf>
    <xf numFmtId="178" fontId="9" fillId="0" borderId="2" xfId="49" applyNumberFormat="1"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2" borderId="2" xfId="49" applyFont="1" applyFill="1" applyBorder="1" applyAlignment="1">
      <alignment horizontal="center" vertical="center"/>
    </xf>
    <xf numFmtId="0" fontId="9" fillId="2" borderId="2" xfId="0" applyFont="1" applyFill="1" applyBorder="1" applyAlignment="1">
      <alignment horizontal="left" vertical="center" wrapText="1"/>
    </xf>
    <xf numFmtId="0" fontId="4" fillId="2" borderId="2" xfId="49" applyFont="1" applyFill="1" applyBorder="1" applyAlignment="1">
      <alignment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49" applyNumberFormat="1" applyFont="1" applyFill="1" applyBorder="1" applyAlignment="1">
      <alignment horizontal="left" vertical="center" wrapText="1"/>
    </xf>
    <xf numFmtId="0" fontId="12" fillId="0" borderId="2" xfId="49" applyNumberFormat="1" applyFont="1" applyFill="1" applyBorder="1" applyAlignment="1">
      <alignment horizontal="left" vertical="center" wrapText="1"/>
    </xf>
    <xf numFmtId="0" fontId="9" fillId="0" borderId="2" xfId="49" applyNumberFormat="1" applyFont="1" applyFill="1" applyBorder="1" applyAlignment="1">
      <alignment horizontal="center" vertical="center" wrapText="1"/>
    </xf>
    <xf numFmtId="0" fontId="12" fillId="0" borderId="2" xfId="49" applyNumberFormat="1" applyFont="1" applyFill="1" applyBorder="1" applyAlignment="1">
      <alignment horizontal="center" vertical="center"/>
    </xf>
    <xf numFmtId="0" fontId="12" fillId="0" borderId="2" xfId="0" applyFont="1" applyFill="1" applyBorder="1" applyAlignment="1">
      <alignment horizontal="center" vertical="center"/>
    </xf>
    <xf numFmtId="0" fontId="11"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11" fillId="0" borderId="2" xfId="0" applyNumberFormat="1" applyFont="1" applyFill="1" applyBorder="1" applyAlignment="1">
      <alignment horizontal="left" vertical="center" wrapText="1"/>
    </xf>
    <xf numFmtId="0" fontId="9" fillId="0" borderId="2" xfId="49" applyFont="1" applyFill="1" applyBorder="1" applyAlignment="1">
      <alignment vertical="center" wrapText="1"/>
    </xf>
    <xf numFmtId="0" fontId="4" fillId="0" borderId="2" xfId="49" applyFont="1" applyFill="1" applyBorder="1" applyAlignment="1">
      <alignment horizontal="center" vertical="center"/>
    </xf>
    <xf numFmtId="0" fontId="9" fillId="2" borderId="2" xfId="49" applyFont="1" applyFill="1" applyBorder="1" applyAlignment="1">
      <alignment horizontal="left" vertical="center" wrapText="1"/>
    </xf>
    <xf numFmtId="0" fontId="9" fillId="2" borderId="2" xfId="0" applyNumberFormat="1" applyFont="1" applyFill="1" applyBorder="1" applyAlignment="1">
      <alignment horizontal="center" vertical="center" wrapText="1"/>
    </xf>
    <xf numFmtId="0" fontId="9" fillId="2" borderId="2" xfId="49" applyFont="1" applyFill="1" applyBorder="1" applyAlignment="1">
      <alignment horizontal="center" vertical="center" wrapText="1"/>
    </xf>
    <xf numFmtId="178" fontId="9" fillId="2" borderId="2" xfId="49" applyNumberFormat="1" applyFont="1" applyFill="1" applyBorder="1" applyAlignment="1">
      <alignment horizontal="center" vertical="center"/>
    </xf>
    <xf numFmtId="0" fontId="12" fillId="0" borderId="2" xfId="49" applyNumberFormat="1" applyFont="1" applyFill="1" applyBorder="1" applyAlignment="1">
      <alignment horizontal="center" vertical="center" wrapText="1"/>
    </xf>
    <xf numFmtId="0" fontId="13" fillId="0" borderId="2" xfId="49" applyFont="1" applyFill="1" applyBorder="1" applyAlignment="1">
      <alignment horizontal="center" vertical="center"/>
    </xf>
    <xf numFmtId="179" fontId="9" fillId="0" borderId="2" xfId="0" applyNumberFormat="1" applyFont="1" applyFill="1" applyBorder="1" applyAlignment="1">
      <alignment horizontal="center" vertical="center"/>
    </xf>
    <xf numFmtId="177" fontId="9"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0" fontId="11" fillId="0" borderId="2"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182" fontId="14" fillId="0" borderId="2" xfId="0" applyNumberFormat="1" applyFont="1" applyFill="1" applyBorder="1" applyAlignment="1">
      <alignment horizontal="center" vertical="center" wrapText="1"/>
    </xf>
    <xf numFmtId="0" fontId="10" fillId="0" borderId="2" xfId="0" applyFont="1" applyFill="1" applyBorder="1" applyAlignment="1">
      <alignment horizontal="center" vertical="center"/>
    </xf>
    <xf numFmtId="180" fontId="9" fillId="0" borderId="2" xfId="0" applyNumberFormat="1" applyFont="1" applyFill="1" applyBorder="1" applyAlignment="1">
      <alignment horizontal="center" vertical="center" wrapText="1"/>
    </xf>
    <xf numFmtId="182"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2" xfId="49" applyFont="1" applyFill="1" applyBorder="1" applyAlignment="1">
      <alignment vertical="center"/>
    </xf>
    <xf numFmtId="0" fontId="4" fillId="0" borderId="2" xfId="49" applyFont="1" applyFill="1" applyBorder="1" applyAlignment="1">
      <alignment vertical="center"/>
    </xf>
    <xf numFmtId="49" fontId="9" fillId="0" borderId="2" xfId="0" applyNumberFormat="1"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样式 1" xfId="51"/>
    <cellStyle name="常规 5" xf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8"/>
  <sheetViews>
    <sheetView tabSelected="1" view="pageBreakPreview" zoomScale="85" zoomScaleNormal="80" zoomScaleSheetLayoutView="85" workbookViewId="0">
      <pane ySplit="7" topLeftCell="A8" activePane="bottomLeft" state="frozen"/>
      <selection/>
      <selection pane="bottomLeft" activeCell="G80" sqref="G77 G78 G79 G80"/>
    </sheetView>
  </sheetViews>
  <sheetFormatPr defaultColWidth="9" defaultRowHeight="13.5"/>
  <cols>
    <col min="1" max="1" width="7" style="8" customWidth="1"/>
    <col min="2" max="2" width="22.875" style="9" customWidth="1"/>
    <col min="3" max="3" width="6.58333333333333" style="10" customWidth="1"/>
    <col min="4" max="4" width="7.95" style="10" customWidth="1"/>
    <col min="5" max="5" width="12.2666666666667" style="8" customWidth="1"/>
    <col min="6" max="6" width="40.9083333333333" style="4" customWidth="1"/>
    <col min="7" max="7" width="12.5" style="8" customWidth="1"/>
    <col min="8" max="8" width="40.4583333333333" style="9" customWidth="1"/>
    <col min="9" max="11" width="8.39166666666667" style="8" customWidth="1"/>
    <col min="12" max="12" width="10.45" style="8" customWidth="1"/>
    <col min="13" max="13" width="10.45" style="11" customWidth="1"/>
    <col min="14" max="14" width="10.45" style="12" customWidth="1"/>
    <col min="15" max="15" width="7.04166666666667" style="11" customWidth="1"/>
    <col min="16" max="16384" width="9" style="4"/>
  </cols>
  <sheetData>
    <row r="1" ht="20" customHeight="1" spans="1:5">
      <c r="A1" s="13" t="s">
        <v>0</v>
      </c>
      <c r="B1" s="14"/>
      <c r="C1" s="15"/>
      <c r="D1" s="15"/>
      <c r="E1" s="13"/>
    </row>
    <row r="2" s="1" customFormat="1" ht="27.75" customHeight="1" spans="1:15">
      <c r="A2" s="16" t="s">
        <v>1</v>
      </c>
      <c r="B2" s="16"/>
      <c r="C2" s="16"/>
      <c r="D2" s="16"/>
      <c r="E2" s="16"/>
      <c r="F2" s="16"/>
      <c r="G2" s="16"/>
      <c r="H2" s="16"/>
      <c r="I2" s="16"/>
      <c r="J2" s="16"/>
      <c r="K2" s="16"/>
      <c r="L2" s="16"/>
      <c r="M2" s="16"/>
      <c r="N2" s="50"/>
      <c r="O2" s="16"/>
    </row>
    <row r="3" s="1" customFormat="1" ht="26.25" customHeight="1" spans="1:15">
      <c r="A3" s="17"/>
      <c r="B3" s="17"/>
      <c r="C3" s="17"/>
      <c r="D3" s="17"/>
      <c r="E3" s="17"/>
      <c r="F3" s="17"/>
      <c r="G3" s="17"/>
      <c r="H3" s="17"/>
      <c r="I3" s="17"/>
      <c r="J3" s="17"/>
      <c r="K3" s="17"/>
      <c r="L3" s="17"/>
      <c r="M3" s="17"/>
      <c r="N3" s="51"/>
      <c r="O3" s="17"/>
    </row>
    <row r="4" s="2" customFormat="1" ht="22.5" customHeight="1" spans="1:15">
      <c r="A4" s="18" t="s">
        <v>2</v>
      </c>
      <c r="B4" s="18" t="s">
        <v>3</v>
      </c>
      <c r="C4" s="19" t="s">
        <v>4</v>
      </c>
      <c r="D4" s="19" t="s">
        <v>5</v>
      </c>
      <c r="E4" s="19" t="s">
        <v>6</v>
      </c>
      <c r="F4" s="20" t="s">
        <v>7</v>
      </c>
      <c r="G4" s="20" t="s">
        <v>8</v>
      </c>
      <c r="H4" s="20" t="s">
        <v>9</v>
      </c>
      <c r="I4" s="20"/>
      <c r="J4" s="20"/>
      <c r="K4" s="20"/>
      <c r="L4" s="20" t="s">
        <v>10</v>
      </c>
      <c r="M4" s="20" t="s">
        <v>11</v>
      </c>
      <c r="N4" s="52" t="s">
        <v>12</v>
      </c>
      <c r="O4" s="53" t="s">
        <v>13</v>
      </c>
    </row>
    <row r="5" s="2" customFormat="1" ht="27.75" customHeight="1" spans="1:15">
      <c r="A5" s="18"/>
      <c r="B5" s="18"/>
      <c r="C5" s="21"/>
      <c r="D5" s="21"/>
      <c r="E5" s="21"/>
      <c r="F5" s="20"/>
      <c r="G5" s="20"/>
      <c r="H5" s="20" t="s">
        <v>14</v>
      </c>
      <c r="I5" s="20" t="s">
        <v>15</v>
      </c>
      <c r="J5" s="20" t="s">
        <v>16</v>
      </c>
      <c r="K5" s="20" t="s">
        <v>17</v>
      </c>
      <c r="L5" s="20"/>
      <c r="M5" s="20"/>
      <c r="N5" s="54"/>
      <c r="O5" s="55"/>
    </row>
    <row r="6" s="2" customFormat="1" ht="37" customHeight="1" spans="1:15">
      <c r="A6" s="18"/>
      <c r="B6" s="18"/>
      <c r="C6" s="21"/>
      <c r="D6" s="21"/>
      <c r="E6" s="21"/>
      <c r="F6" s="20"/>
      <c r="G6" s="20"/>
      <c r="H6" s="20"/>
      <c r="I6" s="20"/>
      <c r="J6" s="20"/>
      <c r="K6" s="20"/>
      <c r="L6" s="20"/>
      <c r="M6" s="20"/>
      <c r="N6" s="54"/>
      <c r="O6" s="55"/>
    </row>
    <row r="7" s="2" customFormat="1" ht="35" customHeight="1" spans="1:15">
      <c r="A7" s="18"/>
      <c r="B7" s="18"/>
      <c r="C7" s="22"/>
      <c r="D7" s="22"/>
      <c r="E7" s="22"/>
      <c r="F7" s="20"/>
      <c r="G7" s="20"/>
      <c r="H7" s="20"/>
      <c r="I7" s="20"/>
      <c r="J7" s="20"/>
      <c r="K7" s="20"/>
      <c r="L7" s="20"/>
      <c r="M7" s="20"/>
      <c r="N7" s="56"/>
      <c r="O7" s="57"/>
    </row>
    <row r="8" s="3" customFormat="1" ht="25" customHeight="1" spans="1:15">
      <c r="A8" s="18" t="s">
        <v>18</v>
      </c>
      <c r="B8" s="23"/>
      <c r="C8" s="23"/>
      <c r="D8" s="23"/>
      <c r="E8" s="18"/>
      <c r="F8" s="18"/>
      <c r="G8" s="24">
        <f>G9+G75+G89+G101+G104+G106+G108+G110+G376</f>
        <v>57217.638</v>
      </c>
      <c r="H8" s="25"/>
      <c r="I8" s="18"/>
      <c r="J8" s="26"/>
      <c r="K8" s="26"/>
      <c r="L8" s="26"/>
      <c r="M8" s="58"/>
      <c r="N8" s="59"/>
      <c r="O8" s="58"/>
    </row>
    <row r="9" s="3" customFormat="1" ht="25" customHeight="1" spans="1:15">
      <c r="A9" s="26" t="s">
        <v>19</v>
      </c>
      <c r="B9" s="23" t="s">
        <v>20</v>
      </c>
      <c r="C9" s="27"/>
      <c r="D9" s="27"/>
      <c r="E9" s="26"/>
      <c r="F9" s="18"/>
      <c r="G9" s="24">
        <f>G10+G20+G21+G34+G46+G47+G52+G53+G54+G55+G57+G56</f>
        <v>14308.407612</v>
      </c>
      <c r="H9" s="25"/>
      <c r="I9" s="18"/>
      <c r="J9" s="26"/>
      <c r="K9" s="26"/>
      <c r="L9" s="26"/>
      <c r="M9" s="26"/>
      <c r="N9" s="60"/>
      <c r="O9" s="26"/>
    </row>
    <row r="10" s="4" customFormat="1" ht="25" customHeight="1" spans="1:15">
      <c r="A10" s="28" t="s">
        <v>21</v>
      </c>
      <c r="B10" s="29" t="s">
        <v>22</v>
      </c>
      <c r="C10" s="30"/>
      <c r="D10" s="30"/>
      <c r="E10" s="28"/>
      <c r="F10" s="31"/>
      <c r="G10" s="32">
        <f>SUM(G11:G19)</f>
        <v>5869.170612</v>
      </c>
      <c r="H10" s="33"/>
      <c r="I10" s="31"/>
      <c r="J10" s="28"/>
      <c r="K10" s="28"/>
      <c r="L10" s="28"/>
      <c r="M10" s="28"/>
      <c r="N10" s="61"/>
      <c r="O10" s="28"/>
    </row>
    <row r="11" s="4" customFormat="1" ht="226" customHeight="1" spans="1:15">
      <c r="A11" s="28">
        <v>1</v>
      </c>
      <c r="B11" s="29" t="s">
        <v>23</v>
      </c>
      <c r="C11" s="28" t="s">
        <v>24</v>
      </c>
      <c r="D11" s="34" t="s">
        <v>25</v>
      </c>
      <c r="E11" s="35" t="s">
        <v>26</v>
      </c>
      <c r="F11" s="29" t="s">
        <v>27</v>
      </c>
      <c r="G11" s="36">
        <v>2544.135612</v>
      </c>
      <c r="H11" s="33" t="s">
        <v>28</v>
      </c>
      <c r="I11" s="62">
        <v>55</v>
      </c>
      <c r="J11" s="63">
        <v>0.12</v>
      </c>
      <c r="K11" s="63">
        <v>0.432</v>
      </c>
      <c r="L11" s="35" t="s">
        <v>29</v>
      </c>
      <c r="M11" s="35" t="s">
        <v>29</v>
      </c>
      <c r="N11" s="61">
        <v>43891</v>
      </c>
      <c r="O11" s="35"/>
    </row>
    <row r="12" s="4" customFormat="1" ht="289" customHeight="1" spans="1:15">
      <c r="A12" s="28">
        <v>2</v>
      </c>
      <c r="B12" s="29" t="s">
        <v>30</v>
      </c>
      <c r="C12" s="28" t="s">
        <v>24</v>
      </c>
      <c r="D12" s="31" t="s">
        <v>25</v>
      </c>
      <c r="E12" s="37" t="s">
        <v>31</v>
      </c>
      <c r="F12" s="29" t="s">
        <v>32</v>
      </c>
      <c r="G12" s="36">
        <v>1502.57</v>
      </c>
      <c r="H12" s="33" t="s">
        <v>33</v>
      </c>
      <c r="I12" s="64">
        <v>11</v>
      </c>
      <c r="J12" s="65">
        <v>0.05</v>
      </c>
      <c r="K12" s="65">
        <v>0.2</v>
      </c>
      <c r="L12" s="34" t="s">
        <v>34</v>
      </c>
      <c r="M12" s="44" t="s">
        <v>35</v>
      </c>
      <c r="N12" s="61">
        <v>43891</v>
      </c>
      <c r="O12" s="44"/>
    </row>
    <row r="13" s="4" customFormat="1" ht="167" customHeight="1" spans="1:15">
      <c r="A13" s="28">
        <v>3</v>
      </c>
      <c r="B13" s="29" t="s">
        <v>36</v>
      </c>
      <c r="C13" s="28" t="s">
        <v>24</v>
      </c>
      <c r="D13" s="31" t="s">
        <v>25</v>
      </c>
      <c r="E13" s="37" t="s">
        <v>31</v>
      </c>
      <c r="F13" s="29" t="s">
        <v>37</v>
      </c>
      <c r="G13" s="24">
        <v>155</v>
      </c>
      <c r="H13" s="38" t="s">
        <v>38</v>
      </c>
      <c r="I13" s="65">
        <v>3</v>
      </c>
      <c r="J13" s="65">
        <v>0.0391</v>
      </c>
      <c r="K13" s="65">
        <v>0.07</v>
      </c>
      <c r="L13" s="34" t="s">
        <v>39</v>
      </c>
      <c r="M13" s="28" t="s">
        <v>40</v>
      </c>
      <c r="N13" s="61">
        <v>43891</v>
      </c>
      <c r="O13" s="28"/>
    </row>
    <row r="14" s="4" customFormat="1" ht="168" customHeight="1" spans="1:15">
      <c r="A14" s="28">
        <v>4</v>
      </c>
      <c r="B14" s="29" t="s">
        <v>41</v>
      </c>
      <c r="C14" s="28" t="s">
        <v>24</v>
      </c>
      <c r="D14" s="31" t="s">
        <v>42</v>
      </c>
      <c r="E14" s="31" t="s">
        <v>43</v>
      </c>
      <c r="F14" s="29" t="s">
        <v>44</v>
      </c>
      <c r="G14" s="24">
        <v>297</v>
      </c>
      <c r="H14" s="33" t="s">
        <v>45</v>
      </c>
      <c r="I14" s="34">
        <v>6</v>
      </c>
      <c r="J14" s="34">
        <f>271/10000</f>
        <v>0.0271</v>
      </c>
      <c r="K14" s="34">
        <f>839/10000</f>
        <v>0.0839</v>
      </c>
      <c r="L14" s="34" t="s">
        <v>39</v>
      </c>
      <c r="M14" s="28" t="s">
        <v>46</v>
      </c>
      <c r="N14" s="61">
        <v>43891</v>
      </c>
      <c r="O14" s="28"/>
    </row>
    <row r="15" s="4" customFormat="1" ht="176" customHeight="1" spans="1:15">
      <c r="A15" s="28">
        <v>5</v>
      </c>
      <c r="B15" s="29" t="s">
        <v>47</v>
      </c>
      <c r="C15" s="28" t="s">
        <v>24</v>
      </c>
      <c r="D15" s="34" t="s">
        <v>48</v>
      </c>
      <c r="E15" s="31" t="s">
        <v>49</v>
      </c>
      <c r="F15" s="29" t="s">
        <v>50</v>
      </c>
      <c r="G15" s="24">
        <v>45</v>
      </c>
      <c r="H15" s="33" t="s">
        <v>51</v>
      </c>
      <c r="I15" s="34">
        <v>3</v>
      </c>
      <c r="J15" s="65">
        <v>0.096</v>
      </c>
      <c r="K15" s="65">
        <v>0.4524</v>
      </c>
      <c r="L15" s="34" t="s">
        <v>29</v>
      </c>
      <c r="M15" s="31" t="s">
        <v>52</v>
      </c>
      <c r="N15" s="61">
        <v>43891</v>
      </c>
      <c r="O15" s="28"/>
    </row>
    <row r="16" s="4" customFormat="1" ht="201" customHeight="1" spans="1:15">
      <c r="A16" s="28">
        <v>6</v>
      </c>
      <c r="B16" s="29" t="s">
        <v>53</v>
      </c>
      <c r="C16" s="8" t="s">
        <v>24</v>
      </c>
      <c r="D16" s="34" t="s">
        <v>54</v>
      </c>
      <c r="E16" s="31" t="s">
        <v>55</v>
      </c>
      <c r="F16" s="29" t="s">
        <v>56</v>
      </c>
      <c r="G16" s="24">
        <v>30</v>
      </c>
      <c r="H16" s="33" t="s">
        <v>57</v>
      </c>
      <c r="I16" s="34">
        <v>1</v>
      </c>
      <c r="J16" s="65">
        <v>0.01</v>
      </c>
      <c r="K16" s="65"/>
      <c r="L16" s="34" t="s">
        <v>29</v>
      </c>
      <c r="M16" s="31" t="s">
        <v>58</v>
      </c>
      <c r="N16" s="61">
        <v>43983</v>
      </c>
      <c r="O16" s="28"/>
    </row>
    <row r="17" s="5" customFormat="1" ht="89" customHeight="1" spans="1:15">
      <c r="A17" s="28">
        <v>8</v>
      </c>
      <c r="B17" s="29" t="s">
        <v>59</v>
      </c>
      <c r="C17" s="28" t="s">
        <v>24</v>
      </c>
      <c r="D17" s="34" t="s">
        <v>60</v>
      </c>
      <c r="E17" s="31" t="s">
        <v>26</v>
      </c>
      <c r="F17" s="29" t="s">
        <v>61</v>
      </c>
      <c r="G17" s="24">
        <v>500</v>
      </c>
      <c r="H17" s="33" t="s">
        <v>62</v>
      </c>
      <c r="I17" s="34">
        <v>6</v>
      </c>
      <c r="J17" s="65">
        <v>0.023</v>
      </c>
      <c r="K17" s="65"/>
      <c r="L17" s="34" t="s">
        <v>29</v>
      </c>
      <c r="M17" s="31" t="s">
        <v>63</v>
      </c>
      <c r="N17" s="61">
        <v>43983</v>
      </c>
      <c r="O17" s="34"/>
    </row>
    <row r="18" s="5" customFormat="1" ht="98" customHeight="1" spans="1:15">
      <c r="A18" s="28">
        <v>9</v>
      </c>
      <c r="B18" s="29" t="s">
        <v>64</v>
      </c>
      <c r="C18" s="28" t="s">
        <v>24</v>
      </c>
      <c r="D18" s="34" t="s">
        <v>60</v>
      </c>
      <c r="E18" s="31" t="s">
        <v>26</v>
      </c>
      <c r="F18" s="29" t="s">
        <v>65</v>
      </c>
      <c r="G18" s="24">
        <v>615.465</v>
      </c>
      <c r="H18" s="33" t="s">
        <v>62</v>
      </c>
      <c r="I18" s="34">
        <v>6</v>
      </c>
      <c r="J18" s="65">
        <v>0.0915</v>
      </c>
      <c r="K18" s="65"/>
      <c r="L18" s="34" t="s">
        <v>66</v>
      </c>
      <c r="M18" s="31" t="s">
        <v>63</v>
      </c>
      <c r="N18" s="61">
        <v>43983</v>
      </c>
      <c r="O18" s="34"/>
    </row>
    <row r="19" s="5" customFormat="1" ht="113" customHeight="1" spans="1:15">
      <c r="A19" s="28">
        <v>10</v>
      </c>
      <c r="B19" s="39" t="s">
        <v>67</v>
      </c>
      <c r="C19" s="28" t="s">
        <v>24</v>
      </c>
      <c r="D19" s="34" t="s">
        <v>68</v>
      </c>
      <c r="E19" s="34" t="s">
        <v>69</v>
      </c>
      <c r="F19" s="29" t="s">
        <v>70</v>
      </c>
      <c r="G19" s="24">
        <v>180</v>
      </c>
      <c r="H19" s="33" t="s">
        <v>62</v>
      </c>
      <c r="I19" s="34">
        <v>6</v>
      </c>
      <c r="J19" s="65">
        <v>0.023</v>
      </c>
      <c r="K19" s="65"/>
      <c r="L19" s="34" t="s">
        <v>29</v>
      </c>
      <c r="M19" s="31" t="s">
        <v>63</v>
      </c>
      <c r="N19" s="61">
        <v>43891</v>
      </c>
      <c r="O19" s="31"/>
    </row>
    <row r="20" s="4" customFormat="1" ht="152" customHeight="1" spans="1:15">
      <c r="A20" s="28" t="s">
        <v>71</v>
      </c>
      <c r="B20" s="29" t="s">
        <v>72</v>
      </c>
      <c r="C20" s="28" t="s">
        <v>24</v>
      </c>
      <c r="D20" s="31" t="s">
        <v>25</v>
      </c>
      <c r="E20" s="31" t="s">
        <v>26</v>
      </c>
      <c r="F20" s="40" t="s">
        <v>73</v>
      </c>
      <c r="G20" s="35">
        <v>804</v>
      </c>
      <c r="H20" s="40" t="s">
        <v>74</v>
      </c>
      <c r="I20" s="65">
        <v>11</v>
      </c>
      <c r="J20" s="65">
        <v>0.082</v>
      </c>
      <c r="K20" s="65">
        <v>0.41</v>
      </c>
      <c r="L20" s="34" t="s">
        <v>75</v>
      </c>
      <c r="M20" s="34" t="s">
        <v>75</v>
      </c>
      <c r="N20" s="61">
        <v>43891</v>
      </c>
      <c r="O20" s="34"/>
    </row>
    <row r="21" s="4" customFormat="1" ht="46" customHeight="1" spans="1:15">
      <c r="A21" s="28" t="s">
        <v>76</v>
      </c>
      <c r="B21" s="29" t="s">
        <v>77</v>
      </c>
      <c r="C21" s="28"/>
      <c r="D21" s="31"/>
      <c r="E21" s="28"/>
      <c r="F21" s="29" t="s">
        <v>78</v>
      </c>
      <c r="G21" s="24">
        <f>SUM(G22:G33)</f>
        <v>400</v>
      </c>
      <c r="H21" s="33"/>
      <c r="I21" s="65"/>
      <c r="J21" s="65"/>
      <c r="K21" s="65"/>
      <c r="L21" s="34"/>
      <c r="M21" s="28"/>
      <c r="N21" s="61"/>
      <c r="O21" s="28"/>
    </row>
    <row r="22" s="4" customFormat="1" ht="76" customHeight="1" spans="1:15">
      <c r="A22" s="28">
        <v>1</v>
      </c>
      <c r="B22" s="39" t="s">
        <v>79</v>
      </c>
      <c r="C22" s="28" t="s">
        <v>24</v>
      </c>
      <c r="D22" s="34" t="s">
        <v>80</v>
      </c>
      <c r="E22" s="34" t="s">
        <v>81</v>
      </c>
      <c r="F22" s="41" t="s">
        <v>82</v>
      </c>
      <c r="G22" s="24">
        <v>19.3</v>
      </c>
      <c r="H22" s="39" t="s">
        <v>83</v>
      </c>
      <c r="I22" s="65">
        <v>6</v>
      </c>
      <c r="J22" s="65">
        <v>0.0664</v>
      </c>
      <c r="K22" s="65"/>
      <c r="L22" s="35" t="s">
        <v>29</v>
      </c>
      <c r="M22" s="35" t="s">
        <v>84</v>
      </c>
      <c r="N22" s="61">
        <v>43891</v>
      </c>
      <c r="O22" s="35"/>
    </row>
    <row r="23" s="4" customFormat="1" ht="73" customHeight="1" spans="1:15">
      <c r="A23" s="28">
        <v>2</v>
      </c>
      <c r="B23" s="39" t="s">
        <v>85</v>
      </c>
      <c r="C23" s="28" t="s">
        <v>24</v>
      </c>
      <c r="D23" s="34" t="s">
        <v>80</v>
      </c>
      <c r="E23" s="34" t="s">
        <v>55</v>
      </c>
      <c r="F23" s="41" t="s">
        <v>86</v>
      </c>
      <c r="G23" s="24">
        <v>41.1</v>
      </c>
      <c r="H23" s="39" t="s">
        <v>83</v>
      </c>
      <c r="I23" s="65">
        <v>12</v>
      </c>
      <c r="J23" s="65">
        <v>0.0924</v>
      </c>
      <c r="K23" s="65"/>
      <c r="L23" s="35" t="s">
        <v>29</v>
      </c>
      <c r="M23" s="35" t="s">
        <v>87</v>
      </c>
      <c r="N23" s="61">
        <v>43891</v>
      </c>
      <c r="O23" s="35"/>
    </row>
    <row r="24" s="4" customFormat="1" ht="86" customHeight="1" spans="1:15">
      <c r="A24" s="28">
        <v>3</v>
      </c>
      <c r="B24" s="39" t="s">
        <v>88</v>
      </c>
      <c r="C24" s="28" t="s">
        <v>24</v>
      </c>
      <c r="D24" s="34" t="s">
        <v>80</v>
      </c>
      <c r="E24" s="34" t="s">
        <v>89</v>
      </c>
      <c r="F24" s="41" t="s">
        <v>90</v>
      </c>
      <c r="G24" s="24">
        <v>32.7</v>
      </c>
      <c r="H24" s="39" t="s">
        <v>83</v>
      </c>
      <c r="I24" s="65">
        <v>8</v>
      </c>
      <c r="J24" s="65">
        <v>0.1051</v>
      </c>
      <c r="K24" s="65"/>
      <c r="L24" s="35" t="s">
        <v>29</v>
      </c>
      <c r="M24" s="35" t="s">
        <v>91</v>
      </c>
      <c r="N24" s="61">
        <v>43891</v>
      </c>
      <c r="O24" s="35"/>
    </row>
    <row r="25" s="4" customFormat="1" ht="87" customHeight="1" spans="1:15">
      <c r="A25" s="28">
        <v>4</v>
      </c>
      <c r="B25" s="39" t="s">
        <v>92</v>
      </c>
      <c r="C25" s="28" t="s">
        <v>24</v>
      </c>
      <c r="D25" s="34" t="s">
        <v>80</v>
      </c>
      <c r="E25" s="34" t="s">
        <v>46</v>
      </c>
      <c r="F25" s="41" t="s">
        <v>93</v>
      </c>
      <c r="G25" s="24">
        <v>42</v>
      </c>
      <c r="H25" s="39" t="s">
        <v>83</v>
      </c>
      <c r="I25" s="65">
        <v>8</v>
      </c>
      <c r="J25" s="65">
        <v>0.0974</v>
      </c>
      <c r="K25" s="65"/>
      <c r="L25" s="35" t="s">
        <v>29</v>
      </c>
      <c r="M25" s="35" t="s">
        <v>94</v>
      </c>
      <c r="N25" s="61">
        <v>43891</v>
      </c>
      <c r="O25" s="35"/>
    </row>
    <row r="26" s="4" customFormat="1" ht="65" customHeight="1" spans="1:15">
      <c r="A26" s="28">
        <v>5</v>
      </c>
      <c r="B26" s="39" t="s">
        <v>95</v>
      </c>
      <c r="C26" s="28" t="s">
        <v>24</v>
      </c>
      <c r="D26" s="34" t="s">
        <v>80</v>
      </c>
      <c r="E26" s="34" t="s">
        <v>96</v>
      </c>
      <c r="F26" s="41" t="s">
        <v>97</v>
      </c>
      <c r="G26" s="24">
        <v>31.3</v>
      </c>
      <c r="H26" s="39" t="s">
        <v>83</v>
      </c>
      <c r="I26" s="65">
        <v>4</v>
      </c>
      <c r="J26" s="65">
        <v>0.0613</v>
      </c>
      <c r="K26" s="65"/>
      <c r="L26" s="35" t="s">
        <v>29</v>
      </c>
      <c r="M26" s="35" t="s">
        <v>98</v>
      </c>
      <c r="N26" s="61">
        <v>43891</v>
      </c>
      <c r="O26" s="35"/>
    </row>
    <row r="27" s="4" customFormat="1" ht="75" customHeight="1" spans="1:15">
      <c r="A27" s="28">
        <v>6</v>
      </c>
      <c r="B27" s="39" t="s">
        <v>99</v>
      </c>
      <c r="C27" s="28" t="s">
        <v>24</v>
      </c>
      <c r="D27" s="34" t="s">
        <v>80</v>
      </c>
      <c r="E27" s="34" t="s">
        <v>100</v>
      </c>
      <c r="F27" s="41" t="s">
        <v>101</v>
      </c>
      <c r="G27" s="24">
        <v>22.1</v>
      </c>
      <c r="H27" s="39" t="s">
        <v>83</v>
      </c>
      <c r="I27" s="65">
        <v>6</v>
      </c>
      <c r="J27" s="65">
        <v>0.0983</v>
      </c>
      <c r="K27" s="65"/>
      <c r="L27" s="35" t="s">
        <v>29</v>
      </c>
      <c r="M27" s="35" t="s">
        <v>102</v>
      </c>
      <c r="N27" s="61">
        <v>43891</v>
      </c>
      <c r="O27" s="35"/>
    </row>
    <row r="28" s="4" customFormat="1" ht="77" customHeight="1" spans="1:15">
      <c r="A28" s="28">
        <v>7</v>
      </c>
      <c r="B28" s="39" t="s">
        <v>103</v>
      </c>
      <c r="C28" s="28" t="s">
        <v>24</v>
      </c>
      <c r="D28" s="34" t="s">
        <v>80</v>
      </c>
      <c r="E28" s="34" t="s">
        <v>40</v>
      </c>
      <c r="F28" s="41" t="s">
        <v>104</v>
      </c>
      <c r="G28" s="24">
        <v>9.4</v>
      </c>
      <c r="H28" s="39" t="s">
        <v>83</v>
      </c>
      <c r="I28" s="65">
        <v>6</v>
      </c>
      <c r="J28" s="65">
        <v>0.0741</v>
      </c>
      <c r="K28" s="65"/>
      <c r="L28" s="35" t="s">
        <v>29</v>
      </c>
      <c r="M28" s="35" t="s">
        <v>105</v>
      </c>
      <c r="N28" s="61">
        <v>43891</v>
      </c>
      <c r="O28" s="35"/>
    </row>
    <row r="29" s="4" customFormat="1" ht="63" customHeight="1" spans="1:15">
      <c r="A29" s="28">
        <v>8</v>
      </c>
      <c r="B29" s="39" t="s">
        <v>106</v>
      </c>
      <c r="C29" s="28" t="s">
        <v>24</v>
      </c>
      <c r="D29" s="34" t="s">
        <v>80</v>
      </c>
      <c r="E29" s="34" t="s">
        <v>107</v>
      </c>
      <c r="F29" s="41" t="s">
        <v>108</v>
      </c>
      <c r="G29" s="24">
        <v>73.9</v>
      </c>
      <c r="H29" s="39" t="s">
        <v>83</v>
      </c>
      <c r="I29" s="65">
        <v>4</v>
      </c>
      <c r="J29" s="65">
        <v>0.0995</v>
      </c>
      <c r="K29" s="65"/>
      <c r="L29" s="35" t="s">
        <v>29</v>
      </c>
      <c r="M29" s="35" t="s">
        <v>109</v>
      </c>
      <c r="N29" s="61">
        <v>43891</v>
      </c>
      <c r="O29" s="35"/>
    </row>
    <row r="30" s="4" customFormat="1" ht="77" customHeight="1" spans="1:15">
      <c r="A30" s="28">
        <v>9</v>
      </c>
      <c r="B30" s="39" t="s">
        <v>110</v>
      </c>
      <c r="C30" s="28" t="s">
        <v>24</v>
      </c>
      <c r="D30" s="34" t="s">
        <v>80</v>
      </c>
      <c r="E30" s="34" t="s">
        <v>111</v>
      </c>
      <c r="F30" s="41" t="s">
        <v>112</v>
      </c>
      <c r="G30" s="24">
        <v>36.3</v>
      </c>
      <c r="H30" s="39" t="s">
        <v>83</v>
      </c>
      <c r="I30" s="65">
        <v>6</v>
      </c>
      <c r="J30" s="65">
        <v>0.0646</v>
      </c>
      <c r="K30" s="65"/>
      <c r="L30" s="35" t="s">
        <v>29</v>
      </c>
      <c r="M30" s="35" t="s">
        <v>113</v>
      </c>
      <c r="N30" s="61">
        <v>43891</v>
      </c>
      <c r="O30" s="35"/>
    </row>
    <row r="31" s="4" customFormat="1" ht="76" customHeight="1" spans="1:15">
      <c r="A31" s="28">
        <v>10</v>
      </c>
      <c r="B31" s="39" t="s">
        <v>114</v>
      </c>
      <c r="C31" s="28" t="s">
        <v>24</v>
      </c>
      <c r="D31" s="34" t="s">
        <v>80</v>
      </c>
      <c r="E31" s="34" t="s">
        <v>49</v>
      </c>
      <c r="F31" s="41" t="s">
        <v>115</v>
      </c>
      <c r="G31" s="24">
        <v>24.9</v>
      </c>
      <c r="H31" s="39" t="s">
        <v>83</v>
      </c>
      <c r="I31" s="65">
        <v>6</v>
      </c>
      <c r="J31" s="65">
        <v>0.0714</v>
      </c>
      <c r="K31" s="65"/>
      <c r="L31" s="35" t="s">
        <v>29</v>
      </c>
      <c r="M31" s="35" t="s">
        <v>116</v>
      </c>
      <c r="N31" s="61">
        <v>43891</v>
      </c>
      <c r="O31" s="35"/>
    </row>
    <row r="32" s="4" customFormat="1" ht="76" customHeight="1" spans="1:15">
      <c r="A32" s="28">
        <v>11</v>
      </c>
      <c r="B32" s="39" t="s">
        <v>117</v>
      </c>
      <c r="C32" s="28" t="s">
        <v>24</v>
      </c>
      <c r="D32" s="34" t="s">
        <v>80</v>
      </c>
      <c r="E32" s="34" t="s">
        <v>69</v>
      </c>
      <c r="F32" s="41" t="s">
        <v>118</v>
      </c>
      <c r="G32" s="24">
        <v>26</v>
      </c>
      <c r="H32" s="39" t="s">
        <v>83</v>
      </c>
      <c r="I32" s="65">
        <v>6</v>
      </c>
      <c r="J32" s="65">
        <v>0.1007</v>
      </c>
      <c r="K32" s="65"/>
      <c r="L32" s="35" t="s">
        <v>29</v>
      </c>
      <c r="M32" s="35" t="s">
        <v>119</v>
      </c>
      <c r="N32" s="61">
        <v>43891</v>
      </c>
      <c r="O32" s="35"/>
    </row>
    <row r="33" s="4" customFormat="1" ht="85" customHeight="1" spans="1:15">
      <c r="A33" s="28">
        <v>12</v>
      </c>
      <c r="B33" s="39" t="s">
        <v>120</v>
      </c>
      <c r="C33" s="28" t="s">
        <v>24</v>
      </c>
      <c r="D33" s="34" t="s">
        <v>80</v>
      </c>
      <c r="E33" s="34" t="s">
        <v>121</v>
      </c>
      <c r="F33" s="41" t="s">
        <v>122</v>
      </c>
      <c r="G33" s="24">
        <v>41</v>
      </c>
      <c r="H33" s="39" t="s">
        <v>83</v>
      </c>
      <c r="I33" s="65">
        <v>8</v>
      </c>
      <c r="J33" s="65">
        <v>0.1153</v>
      </c>
      <c r="K33" s="65"/>
      <c r="L33" s="35" t="s">
        <v>29</v>
      </c>
      <c r="M33" s="35" t="s">
        <v>123</v>
      </c>
      <c r="N33" s="61">
        <v>43891</v>
      </c>
      <c r="O33" s="35"/>
    </row>
    <row r="34" s="4" customFormat="1" ht="46" customHeight="1" spans="1:15">
      <c r="A34" s="28" t="s">
        <v>124</v>
      </c>
      <c r="B34" s="29" t="s">
        <v>125</v>
      </c>
      <c r="C34" s="28"/>
      <c r="D34" s="31" t="s">
        <v>25</v>
      </c>
      <c r="E34" s="28"/>
      <c r="F34" s="29" t="s">
        <v>126</v>
      </c>
      <c r="G34" s="24">
        <f>SUM(G35:G45)</f>
        <v>486.2</v>
      </c>
      <c r="H34" s="33"/>
      <c r="I34" s="31"/>
      <c r="J34" s="28"/>
      <c r="K34" s="28"/>
      <c r="L34" s="34"/>
      <c r="M34" s="28"/>
      <c r="N34" s="61"/>
      <c r="O34" s="28"/>
    </row>
    <row r="35" s="4" customFormat="1" ht="46" customHeight="1" spans="1:15">
      <c r="A35" s="28">
        <v>1</v>
      </c>
      <c r="B35" s="39" t="s">
        <v>127</v>
      </c>
      <c r="C35" s="28" t="s">
        <v>24</v>
      </c>
      <c r="D35" s="31" t="s">
        <v>25</v>
      </c>
      <c r="E35" s="35" t="s">
        <v>40</v>
      </c>
      <c r="F35" s="39" t="s">
        <v>128</v>
      </c>
      <c r="G35" s="24">
        <v>13</v>
      </c>
      <c r="H35" s="38" t="s">
        <v>129</v>
      </c>
      <c r="I35" s="65">
        <v>2</v>
      </c>
      <c r="J35" s="65">
        <v>0.001</v>
      </c>
      <c r="K35" s="65">
        <v>0.0045</v>
      </c>
      <c r="L35" s="35" t="s">
        <v>39</v>
      </c>
      <c r="M35" s="35" t="s">
        <v>130</v>
      </c>
      <c r="N35" s="61">
        <v>43891</v>
      </c>
      <c r="O35" s="35"/>
    </row>
    <row r="36" s="4" customFormat="1" ht="46" customHeight="1" spans="1:15">
      <c r="A36" s="28">
        <v>2</v>
      </c>
      <c r="B36" s="42" t="s">
        <v>131</v>
      </c>
      <c r="C36" s="28" t="s">
        <v>24</v>
      </c>
      <c r="D36" s="31" t="s">
        <v>25</v>
      </c>
      <c r="E36" s="35" t="s">
        <v>89</v>
      </c>
      <c r="F36" s="38" t="s">
        <v>132</v>
      </c>
      <c r="G36" s="24">
        <v>97.5</v>
      </c>
      <c r="H36" s="38" t="s">
        <v>129</v>
      </c>
      <c r="I36" s="65">
        <v>1</v>
      </c>
      <c r="J36" s="65">
        <v>0.0075</v>
      </c>
      <c r="K36" s="65">
        <v>0.0299</v>
      </c>
      <c r="L36" s="35" t="s">
        <v>39</v>
      </c>
      <c r="M36" s="35" t="s">
        <v>133</v>
      </c>
      <c r="N36" s="61">
        <v>43891</v>
      </c>
      <c r="O36" s="35"/>
    </row>
    <row r="37" s="4" customFormat="1" ht="46" customHeight="1" spans="1:15">
      <c r="A37" s="28">
        <v>3</v>
      </c>
      <c r="B37" s="38" t="s">
        <v>134</v>
      </c>
      <c r="C37" s="28" t="s">
        <v>24</v>
      </c>
      <c r="D37" s="31" t="s">
        <v>25</v>
      </c>
      <c r="E37" s="43" t="s">
        <v>107</v>
      </c>
      <c r="F37" s="39" t="s">
        <v>135</v>
      </c>
      <c r="G37" s="24">
        <v>83.2</v>
      </c>
      <c r="H37" s="38" t="s">
        <v>129</v>
      </c>
      <c r="I37" s="65">
        <v>3</v>
      </c>
      <c r="J37" s="65">
        <v>0.0064</v>
      </c>
      <c r="K37" s="65">
        <v>0.0284</v>
      </c>
      <c r="L37" s="35" t="s">
        <v>39</v>
      </c>
      <c r="M37" s="43" t="s">
        <v>136</v>
      </c>
      <c r="N37" s="61">
        <v>43891</v>
      </c>
      <c r="O37" s="43"/>
    </row>
    <row r="38" s="4" customFormat="1" ht="46" customHeight="1" spans="1:15">
      <c r="A38" s="28">
        <v>4</v>
      </c>
      <c r="B38" s="38" t="s">
        <v>137</v>
      </c>
      <c r="C38" s="28" t="s">
        <v>24</v>
      </c>
      <c r="D38" s="31" t="s">
        <v>25</v>
      </c>
      <c r="E38" s="43" t="s">
        <v>69</v>
      </c>
      <c r="F38" s="39" t="s">
        <v>138</v>
      </c>
      <c r="G38" s="24">
        <v>2.6</v>
      </c>
      <c r="H38" s="38" t="s">
        <v>129</v>
      </c>
      <c r="I38" s="65">
        <v>2</v>
      </c>
      <c r="J38" s="65">
        <v>0.0002</v>
      </c>
      <c r="K38" s="65">
        <v>0.0006</v>
      </c>
      <c r="L38" s="35" t="s">
        <v>39</v>
      </c>
      <c r="M38" s="43" t="s">
        <v>63</v>
      </c>
      <c r="N38" s="61">
        <v>43891</v>
      </c>
      <c r="O38" s="43"/>
    </row>
    <row r="39" s="4" customFormat="1" ht="46" customHeight="1" spans="1:15">
      <c r="A39" s="28">
        <v>5</v>
      </c>
      <c r="B39" s="38" t="s">
        <v>139</v>
      </c>
      <c r="C39" s="28" t="s">
        <v>24</v>
      </c>
      <c r="D39" s="34" t="s">
        <v>140</v>
      </c>
      <c r="E39" s="43" t="s">
        <v>81</v>
      </c>
      <c r="F39" s="39" t="s">
        <v>141</v>
      </c>
      <c r="G39" s="24">
        <v>22.1</v>
      </c>
      <c r="H39" s="38" t="s">
        <v>129</v>
      </c>
      <c r="I39" s="65">
        <v>2</v>
      </c>
      <c r="J39" s="65">
        <v>0.0017</v>
      </c>
      <c r="K39" s="65">
        <v>0.0082</v>
      </c>
      <c r="L39" s="35" t="s">
        <v>39</v>
      </c>
      <c r="M39" s="43" t="s">
        <v>142</v>
      </c>
      <c r="N39" s="61">
        <v>43891</v>
      </c>
      <c r="O39" s="43"/>
    </row>
    <row r="40" s="4" customFormat="1" ht="46" customHeight="1" spans="1:15">
      <c r="A40" s="28">
        <v>6</v>
      </c>
      <c r="B40" s="38" t="s">
        <v>143</v>
      </c>
      <c r="C40" s="28" t="s">
        <v>24</v>
      </c>
      <c r="D40" s="34" t="s">
        <v>140</v>
      </c>
      <c r="E40" s="43" t="s">
        <v>55</v>
      </c>
      <c r="F40" s="39" t="s">
        <v>144</v>
      </c>
      <c r="G40" s="24">
        <v>11.7</v>
      </c>
      <c r="H40" s="38" t="s">
        <v>129</v>
      </c>
      <c r="I40" s="65">
        <v>2</v>
      </c>
      <c r="J40" s="65">
        <v>0.0009</v>
      </c>
      <c r="K40" s="65">
        <v>0.0047</v>
      </c>
      <c r="L40" s="35" t="s">
        <v>39</v>
      </c>
      <c r="M40" s="43" t="s">
        <v>58</v>
      </c>
      <c r="N40" s="61">
        <v>43891</v>
      </c>
      <c r="O40" s="43"/>
    </row>
    <row r="41" s="4" customFormat="1" ht="63" customHeight="1" spans="1:15">
      <c r="A41" s="28">
        <v>7</v>
      </c>
      <c r="B41" s="38" t="s">
        <v>145</v>
      </c>
      <c r="C41" s="28" t="s">
        <v>24</v>
      </c>
      <c r="D41" s="34" t="s">
        <v>140</v>
      </c>
      <c r="E41" s="35" t="s">
        <v>121</v>
      </c>
      <c r="F41" s="39" t="s">
        <v>146</v>
      </c>
      <c r="G41" s="24">
        <v>146.9</v>
      </c>
      <c r="H41" s="38" t="s">
        <v>129</v>
      </c>
      <c r="I41" s="65">
        <v>6</v>
      </c>
      <c r="J41" s="65">
        <v>0.0113</v>
      </c>
      <c r="K41" s="65">
        <v>0.0219</v>
      </c>
      <c r="L41" s="35" t="s">
        <v>39</v>
      </c>
      <c r="M41" s="35" t="s">
        <v>147</v>
      </c>
      <c r="N41" s="61">
        <v>43891</v>
      </c>
      <c r="O41" s="35"/>
    </row>
    <row r="42" s="4" customFormat="1" ht="50" customHeight="1" spans="1:15">
      <c r="A42" s="28">
        <v>8</v>
      </c>
      <c r="B42" s="38" t="s">
        <v>148</v>
      </c>
      <c r="C42" s="28" t="s">
        <v>24</v>
      </c>
      <c r="D42" s="34" t="s">
        <v>140</v>
      </c>
      <c r="E42" s="35" t="s">
        <v>149</v>
      </c>
      <c r="F42" s="39" t="s">
        <v>150</v>
      </c>
      <c r="G42" s="24">
        <v>40.3</v>
      </c>
      <c r="H42" s="38" t="s">
        <v>129</v>
      </c>
      <c r="I42" s="65">
        <v>4</v>
      </c>
      <c r="J42" s="65">
        <v>0.0031</v>
      </c>
      <c r="K42" s="65">
        <v>0.0123</v>
      </c>
      <c r="L42" s="35" t="s">
        <v>39</v>
      </c>
      <c r="M42" s="35" t="s">
        <v>151</v>
      </c>
      <c r="N42" s="61">
        <v>43891</v>
      </c>
      <c r="O42" s="35"/>
    </row>
    <row r="43" s="4" customFormat="1" ht="52" customHeight="1" spans="1:15">
      <c r="A43" s="28">
        <v>9</v>
      </c>
      <c r="B43" s="38" t="s">
        <v>152</v>
      </c>
      <c r="C43" s="28" t="s">
        <v>24</v>
      </c>
      <c r="D43" s="34" t="s">
        <v>140</v>
      </c>
      <c r="E43" s="35" t="s">
        <v>96</v>
      </c>
      <c r="F43" s="39" t="s">
        <v>153</v>
      </c>
      <c r="G43" s="24">
        <v>26</v>
      </c>
      <c r="H43" s="38" t="s">
        <v>129</v>
      </c>
      <c r="I43" s="65">
        <v>3</v>
      </c>
      <c r="J43" s="65">
        <v>0.002</v>
      </c>
      <c r="K43" s="65">
        <v>0.0093</v>
      </c>
      <c r="L43" s="35" t="s">
        <v>39</v>
      </c>
      <c r="M43" s="35" t="s">
        <v>154</v>
      </c>
      <c r="N43" s="61">
        <v>43891</v>
      </c>
      <c r="O43" s="35"/>
    </row>
    <row r="44" s="4" customFormat="1" ht="46" customHeight="1" spans="1:15">
      <c r="A44" s="28">
        <v>10</v>
      </c>
      <c r="B44" s="38" t="s">
        <v>155</v>
      </c>
      <c r="C44" s="28" t="s">
        <v>24</v>
      </c>
      <c r="D44" s="34" t="s">
        <v>140</v>
      </c>
      <c r="E44" s="35" t="s">
        <v>46</v>
      </c>
      <c r="F44" s="39" t="s">
        <v>156</v>
      </c>
      <c r="G44" s="24">
        <v>22.1</v>
      </c>
      <c r="H44" s="38" t="s">
        <v>129</v>
      </c>
      <c r="I44" s="65">
        <v>2</v>
      </c>
      <c r="J44" s="65">
        <v>0.0017</v>
      </c>
      <c r="K44" s="65">
        <v>0.006</v>
      </c>
      <c r="L44" s="35" t="s">
        <v>39</v>
      </c>
      <c r="M44" s="35" t="s">
        <v>157</v>
      </c>
      <c r="N44" s="61">
        <v>43891</v>
      </c>
      <c r="O44" s="35"/>
    </row>
    <row r="45" s="4" customFormat="1" ht="52" customHeight="1" spans="1:15">
      <c r="A45" s="28">
        <v>11</v>
      </c>
      <c r="B45" s="38" t="s">
        <v>158</v>
      </c>
      <c r="C45" s="28" t="s">
        <v>24</v>
      </c>
      <c r="D45" s="34" t="s">
        <v>140</v>
      </c>
      <c r="E45" s="35" t="s">
        <v>111</v>
      </c>
      <c r="F45" s="39" t="s">
        <v>159</v>
      </c>
      <c r="G45" s="24">
        <v>20.8</v>
      </c>
      <c r="H45" s="38" t="s">
        <v>129</v>
      </c>
      <c r="I45" s="65">
        <v>4</v>
      </c>
      <c r="J45" s="65">
        <v>0.0019</v>
      </c>
      <c r="K45" s="65">
        <v>0.01</v>
      </c>
      <c r="L45" s="35" t="s">
        <v>39</v>
      </c>
      <c r="M45" s="35" t="s">
        <v>160</v>
      </c>
      <c r="N45" s="61">
        <v>43891</v>
      </c>
      <c r="O45" s="35"/>
    </row>
    <row r="46" s="4" customFormat="1" ht="52" customHeight="1" spans="1:15">
      <c r="A46" s="28" t="s">
        <v>161</v>
      </c>
      <c r="B46" s="29" t="s">
        <v>162</v>
      </c>
      <c r="C46" s="28" t="s">
        <v>24</v>
      </c>
      <c r="D46" s="31" t="s">
        <v>163</v>
      </c>
      <c r="E46" s="28" t="s">
        <v>26</v>
      </c>
      <c r="F46" s="39" t="s">
        <v>164</v>
      </c>
      <c r="G46" s="24">
        <v>816</v>
      </c>
      <c r="H46" s="33" t="s">
        <v>165</v>
      </c>
      <c r="I46" s="31">
        <v>80</v>
      </c>
      <c r="J46" s="28"/>
      <c r="K46" s="28"/>
      <c r="L46" s="28" t="s">
        <v>166</v>
      </c>
      <c r="M46" s="31" t="s">
        <v>167</v>
      </c>
      <c r="N46" s="61">
        <v>43891</v>
      </c>
      <c r="O46" s="31"/>
    </row>
    <row r="47" s="5" customFormat="1" ht="44" customHeight="1" spans="1:15">
      <c r="A47" s="28" t="s">
        <v>168</v>
      </c>
      <c r="B47" s="29" t="s">
        <v>169</v>
      </c>
      <c r="C47" s="28"/>
      <c r="D47" s="31" t="s">
        <v>170</v>
      </c>
      <c r="E47" s="28"/>
      <c r="F47" s="29"/>
      <c r="G47" s="24">
        <f>SUM(G48:G51)</f>
        <v>95.43</v>
      </c>
      <c r="H47" s="33"/>
      <c r="I47" s="62"/>
      <c r="J47" s="63">
        <v>0.0732</v>
      </c>
      <c r="K47" s="63"/>
      <c r="L47" s="34"/>
      <c r="M47" s="28"/>
      <c r="N47" s="61"/>
      <c r="O47" s="28"/>
    </row>
    <row r="48" s="5" customFormat="1" ht="229" customHeight="1" spans="1:15">
      <c r="A48" s="34">
        <v>1</v>
      </c>
      <c r="B48" s="39" t="s">
        <v>171</v>
      </c>
      <c r="C48" s="28" t="s">
        <v>24</v>
      </c>
      <c r="D48" s="34" t="s">
        <v>172</v>
      </c>
      <c r="E48" s="28" t="s">
        <v>26</v>
      </c>
      <c r="F48" s="44" t="s">
        <v>173</v>
      </c>
      <c r="G48" s="24">
        <v>22.4</v>
      </c>
      <c r="H48" s="39" t="s">
        <v>174</v>
      </c>
      <c r="I48" s="62"/>
      <c r="J48" s="62">
        <v>0.032</v>
      </c>
      <c r="K48" s="63"/>
      <c r="L48" s="34" t="s">
        <v>29</v>
      </c>
      <c r="M48" s="35" t="s">
        <v>175</v>
      </c>
      <c r="N48" s="61">
        <v>43891</v>
      </c>
      <c r="O48" s="35"/>
    </row>
    <row r="49" s="5" customFormat="1" ht="225" customHeight="1" spans="1:15">
      <c r="A49" s="34">
        <v>2</v>
      </c>
      <c r="B49" s="39" t="s">
        <v>176</v>
      </c>
      <c r="C49" s="28" t="s">
        <v>24</v>
      </c>
      <c r="D49" s="34" t="s">
        <v>172</v>
      </c>
      <c r="E49" s="28" t="s">
        <v>26</v>
      </c>
      <c r="F49" s="44" t="s">
        <v>177</v>
      </c>
      <c r="G49" s="24">
        <f>69.3-4.57</f>
        <v>64.73</v>
      </c>
      <c r="H49" s="39" t="s">
        <v>174</v>
      </c>
      <c r="I49" s="62"/>
      <c r="J49" s="62">
        <v>0.0655</v>
      </c>
      <c r="K49" s="63"/>
      <c r="L49" s="34" t="s">
        <v>29</v>
      </c>
      <c r="M49" s="35" t="s">
        <v>175</v>
      </c>
      <c r="N49" s="61">
        <v>43891</v>
      </c>
      <c r="O49" s="35"/>
    </row>
    <row r="50" s="5" customFormat="1" ht="190" customHeight="1" spans="1:15">
      <c r="A50" s="34">
        <v>3</v>
      </c>
      <c r="B50" s="39" t="s">
        <v>178</v>
      </c>
      <c r="C50" s="28" t="s">
        <v>24</v>
      </c>
      <c r="D50" s="34" t="s">
        <v>172</v>
      </c>
      <c r="E50" s="28" t="s">
        <v>26</v>
      </c>
      <c r="F50" s="44" t="s">
        <v>179</v>
      </c>
      <c r="G50" s="24">
        <v>0.9</v>
      </c>
      <c r="H50" s="39" t="s">
        <v>174</v>
      </c>
      <c r="I50" s="62"/>
      <c r="J50" s="62">
        <v>0.0009</v>
      </c>
      <c r="K50" s="63"/>
      <c r="L50" s="34" t="s">
        <v>29</v>
      </c>
      <c r="M50" s="35" t="s">
        <v>175</v>
      </c>
      <c r="N50" s="61">
        <v>43891</v>
      </c>
      <c r="O50" s="35"/>
    </row>
    <row r="51" s="5" customFormat="1" ht="235" customHeight="1" spans="1:15">
      <c r="A51" s="34">
        <v>4</v>
      </c>
      <c r="B51" s="39" t="s">
        <v>180</v>
      </c>
      <c r="C51" s="28" t="s">
        <v>24</v>
      </c>
      <c r="D51" s="34" t="s">
        <v>172</v>
      </c>
      <c r="E51" s="28" t="s">
        <v>26</v>
      </c>
      <c r="F51" s="44" t="s">
        <v>181</v>
      </c>
      <c r="G51" s="24">
        <v>7.4</v>
      </c>
      <c r="H51" s="39" t="s">
        <v>174</v>
      </c>
      <c r="I51" s="62"/>
      <c r="J51" s="62">
        <v>0.0026</v>
      </c>
      <c r="K51" s="63"/>
      <c r="L51" s="34" t="s">
        <v>29</v>
      </c>
      <c r="M51" s="35" t="s">
        <v>175</v>
      </c>
      <c r="N51" s="61">
        <v>43891</v>
      </c>
      <c r="O51" s="35"/>
    </row>
    <row r="52" s="5" customFormat="1" ht="316" customHeight="1" spans="1:15">
      <c r="A52" s="28" t="s">
        <v>182</v>
      </c>
      <c r="B52" s="29" t="s">
        <v>183</v>
      </c>
      <c r="C52" s="28" t="s">
        <v>24</v>
      </c>
      <c r="D52" s="31" t="s">
        <v>170</v>
      </c>
      <c r="E52" s="28" t="s">
        <v>26</v>
      </c>
      <c r="F52" s="45" t="s">
        <v>184</v>
      </c>
      <c r="G52" s="24">
        <v>480.5</v>
      </c>
      <c r="H52" s="33" t="s">
        <v>185</v>
      </c>
      <c r="I52" s="62">
        <v>80</v>
      </c>
      <c r="J52" s="63">
        <f>0.0961</f>
        <v>0.0961</v>
      </c>
      <c r="K52" s="63"/>
      <c r="L52" s="34" t="s">
        <v>29</v>
      </c>
      <c r="M52" s="34" t="s">
        <v>186</v>
      </c>
      <c r="N52" s="61">
        <v>43891</v>
      </c>
      <c r="O52" s="34"/>
    </row>
    <row r="53" s="5" customFormat="1" ht="98" customHeight="1" spans="1:15">
      <c r="A53" s="28" t="s">
        <v>187</v>
      </c>
      <c r="B53" s="29" t="s">
        <v>188</v>
      </c>
      <c r="C53" s="28" t="s">
        <v>24</v>
      </c>
      <c r="D53" s="31" t="s">
        <v>170</v>
      </c>
      <c r="E53" s="28" t="s">
        <v>26</v>
      </c>
      <c r="F53" s="29" t="s">
        <v>189</v>
      </c>
      <c r="G53" s="24">
        <v>362.957</v>
      </c>
      <c r="H53" s="33" t="s">
        <v>190</v>
      </c>
      <c r="I53" s="62">
        <v>80</v>
      </c>
      <c r="J53" s="63">
        <v>0.3883</v>
      </c>
      <c r="K53" s="63"/>
      <c r="L53" s="34" t="s">
        <v>29</v>
      </c>
      <c r="M53" s="34" t="s">
        <v>29</v>
      </c>
      <c r="N53" s="61">
        <v>43891</v>
      </c>
      <c r="O53" s="34"/>
    </row>
    <row r="54" s="5" customFormat="1" ht="80" customHeight="1" spans="1:15">
      <c r="A54" s="28" t="s">
        <v>191</v>
      </c>
      <c r="B54" s="29" t="s">
        <v>192</v>
      </c>
      <c r="C54" s="28" t="s">
        <v>24</v>
      </c>
      <c r="D54" s="31" t="s">
        <v>170</v>
      </c>
      <c r="E54" s="28" t="s">
        <v>26</v>
      </c>
      <c r="F54" s="29" t="s">
        <v>193</v>
      </c>
      <c r="G54" s="24">
        <v>10</v>
      </c>
      <c r="H54" s="33" t="s">
        <v>194</v>
      </c>
      <c r="I54" s="62">
        <v>80</v>
      </c>
      <c r="J54" s="63"/>
      <c r="K54" s="63"/>
      <c r="L54" s="34" t="s">
        <v>29</v>
      </c>
      <c r="M54" s="34" t="s">
        <v>29</v>
      </c>
      <c r="N54" s="61">
        <v>43891</v>
      </c>
      <c r="O54" s="34"/>
    </row>
    <row r="55" s="5" customFormat="1" ht="80" customHeight="1" spans="1:15">
      <c r="A55" s="28" t="s">
        <v>195</v>
      </c>
      <c r="B55" s="29" t="s">
        <v>196</v>
      </c>
      <c r="C55" s="28" t="s">
        <v>24</v>
      </c>
      <c r="D55" s="31" t="s">
        <v>170</v>
      </c>
      <c r="E55" s="28" t="s">
        <v>26</v>
      </c>
      <c r="F55" s="29" t="s">
        <v>197</v>
      </c>
      <c r="G55" s="24">
        <v>280</v>
      </c>
      <c r="H55" s="33" t="s">
        <v>198</v>
      </c>
      <c r="I55" s="62">
        <v>80</v>
      </c>
      <c r="J55" s="63"/>
      <c r="K55" s="63"/>
      <c r="L55" s="65" t="s">
        <v>199</v>
      </c>
      <c r="M55" s="65" t="s">
        <v>199</v>
      </c>
      <c r="N55" s="61">
        <v>43891</v>
      </c>
      <c r="O55" s="65"/>
    </row>
    <row r="56" s="4" customFormat="1" ht="207" customHeight="1" spans="1:15">
      <c r="A56" s="28" t="s">
        <v>200</v>
      </c>
      <c r="B56" s="29" t="s">
        <v>201</v>
      </c>
      <c r="C56" s="28" t="s">
        <v>24</v>
      </c>
      <c r="D56" s="31" t="s">
        <v>202</v>
      </c>
      <c r="E56" s="31" t="s">
        <v>26</v>
      </c>
      <c r="F56" s="29" t="s">
        <v>203</v>
      </c>
      <c r="G56" s="24">
        <v>2807</v>
      </c>
      <c r="H56" s="33" t="s">
        <v>204</v>
      </c>
      <c r="I56" s="34">
        <v>1</v>
      </c>
      <c r="J56" s="34">
        <v>0.0278</v>
      </c>
      <c r="K56" s="34">
        <v>0.1355</v>
      </c>
      <c r="L56" s="34" t="s">
        <v>29</v>
      </c>
      <c r="M56" s="34" t="s">
        <v>29</v>
      </c>
      <c r="N56" s="61">
        <v>43891</v>
      </c>
      <c r="O56" s="34"/>
    </row>
    <row r="57" s="5" customFormat="1" ht="36" customHeight="1" spans="1:15">
      <c r="A57" s="28" t="s">
        <v>205</v>
      </c>
      <c r="B57" s="29" t="s">
        <v>206</v>
      </c>
      <c r="C57" s="28"/>
      <c r="D57" s="31"/>
      <c r="E57" s="31"/>
      <c r="F57" s="29"/>
      <c r="G57" s="24">
        <f>SUM(G58:G74)</f>
        <v>1897.15</v>
      </c>
      <c r="H57" s="33"/>
      <c r="I57" s="62"/>
      <c r="J57" s="63"/>
      <c r="K57" s="63"/>
      <c r="L57" s="65"/>
      <c r="M57" s="28"/>
      <c r="N57" s="61"/>
      <c r="O57" s="28"/>
    </row>
    <row r="58" s="5" customFormat="1" ht="40" customHeight="1" spans="1:15">
      <c r="A58" s="28">
        <v>1</v>
      </c>
      <c r="B58" s="29" t="s">
        <v>207</v>
      </c>
      <c r="C58" s="28" t="s">
        <v>24</v>
      </c>
      <c r="D58" s="31" t="s">
        <v>170</v>
      </c>
      <c r="E58" s="28" t="s">
        <v>26</v>
      </c>
      <c r="F58" s="29" t="s">
        <v>208</v>
      </c>
      <c r="G58" s="24">
        <v>120</v>
      </c>
      <c r="H58" s="33" t="s">
        <v>209</v>
      </c>
      <c r="I58" s="62"/>
      <c r="J58" s="63"/>
      <c r="K58" s="63"/>
      <c r="L58" s="65" t="s">
        <v>75</v>
      </c>
      <c r="M58" s="31" t="s">
        <v>175</v>
      </c>
      <c r="N58" s="61">
        <v>43891</v>
      </c>
      <c r="O58" s="31"/>
    </row>
    <row r="59" s="5" customFormat="1" ht="40" customHeight="1" spans="1:15">
      <c r="A59" s="28">
        <v>2</v>
      </c>
      <c r="B59" s="29" t="s">
        <v>210</v>
      </c>
      <c r="C59" s="28" t="s">
        <v>24</v>
      </c>
      <c r="D59" s="31" t="s">
        <v>170</v>
      </c>
      <c r="E59" s="28" t="s">
        <v>26</v>
      </c>
      <c r="F59" s="29" t="s">
        <v>211</v>
      </c>
      <c r="G59" s="24">
        <v>4.2</v>
      </c>
      <c r="H59" s="33" t="s">
        <v>209</v>
      </c>
      <c r="I59" s="62"/>
      <c r="J59" s="63"/>
      <c r="K59" s="63"/>
      <c r="L59" s="65" t="s">
        <v>212</v>
      </c>
      <c r="M59" s="65" t="s">
        <v>212</v>
      </c>
      <c r="N59" s="61">
        <v>43891</v>
      </c>
      <c r="O59" s="65"/>
    </row>
    <row r="60" s="5" customFormat="1" ht="186" customHeight="1" spans="1:15">
      <c r="A60" s="28">
        <v>3</v>
      </c>
      <c r="B60" s="29" t="s">
        <v>213</v>
      </c>
      <c r="C60" s="28" t="s">
        <v>24</v>
      </c>
      <c r="D60" s="31" t="s">
        <v>163</v>
      </c>
      <c r="E60" s="28" t="s">
        <v>26</v>
      </c>
      <c r="F60" s="29" t="s">
        <v>214</v>
      </c>
      <c r="G60" s="24">
        <v>466</v>
      </c>
      <c r="H60" s="33" t="s">
        <v>215</v>
      </c>
      <c r="I60" s="65">
        <v>80</v>
      </c>
      <c r="J60" s="65">
        <v>0.06</v>
      </c>
      <c r="K60" s="65">
        <v>0.2</v>
      </c>
      <c r="L60" s="34" t="s">
        <v>34</v>
      </c>
      <c r="M60" s="34" t="s">
        <v>34</v>
      </c>
      <c r="N60" s="61">
        <v>43891</v>
      </c>
      <c r="O60" s="34"/>
    </row>
    <row r="61" s="5" customFormat="1" ht="40" customHeight="1" spans="1:15">
      <c r="A61" s="28">
        <v>5</v>
      </c>
      <c r="B61" s="39" t="s">
        <v>216</v>
      </c>
      <c r="C61" s="28" t="s">
        <v>24</v>
      </c>
      <c r="D61" s="34" t="s">
        <v>60</v>
      </c>
      <c r="E61" s="28" t="s">
        <v>26</v>
      </c>
      <c r="F61" s="39" t="s">
        <v>217</v>
      </c>
      <c r="G61" s="24">
        <v>200</v>
      </c>
      <c r="H61" s="33" t="s">
        <v>218</v>
      </c>
      <c r="I61" s="65">
        <v>52</v>
      </c>
      <c r="J61" s="65">
        <v>0.8521</v>
      </c>
      <c r="K61" s="65">
        <v>3.4</v>
      </c>
      <c r="L61" s="34" t="s">
        <v>29</v>
      </c>
      <c r="M61" s="34" t="s">
        <v>29</v>
      </c>
      <c r="N61" s="61">
        <v>43891</v>
      </c>
      <c r="O61" s="34"/>
    </row>
    <row r="62" s="5" customFormat="1" ht="131" customHeight="1" spans="1:15">
      <c r="A62" s="28">
        <v>6</v>
      </c>
      <c r="B62" s="39" t="s">
        <v>219</v>
      </c>
      <c r="C62" s="28" t="s">
        <v>24</v>
      </c>
      <c r="D62" s="34" t="s">
        <v>220</v>
      </c>
      <c r="E62" s="28" t="s">
        <v>26</v>
      </c>
      <c r="F62" s="39" t="s">
        <v>221</v>
      </c>
      <c r="G62" s="24">
        <v>130</v>
      </c>
      <c r="H62" s="33" t="s">
        <v>222</v>
      </c>
      <c r="I62" s="34">
        <v>66</v>
      </c>
      <c r="J62" s="34">
        <v>0.0548</v>
      </c>
      <c r="K62" s="34">
        <v>0.1644</v>
      </c>
      <c r="L62" s="34" t="s">
        <v>29</v>
      </c>
      <c r="M62" s="49" t="s">
        <v>223</v>
      </c>
      <c r="N62" s="61">
        <v>43891</v>
      </c>
      <c r="O62" s="49"/>
    </row>
    <row r="63" s="5" customFormat="1" ht="86" customHeight="1" spans="1:15">
      <c r="A63" s="28">
        <v>7</v>
      </c>
      <c r="B63" s="39" t="s">
        <v>224</v>
      </c>
      <c r="C63" s="28" t="s">
        <v>24</v>
      </c>
      <c r="D63" s="34" t="s">
        <v>225</v>
      </c>
      <c r="E63" s="28" t="s">
        <v>26</v>
      </c>
      <c r="F63" s="46" t="s">
        <v>226</v>
      </c>
      <c r="G63" s="47">
        <v>150</v>
      </c>
      <c r="H63" s="48" t="s">
        <v>227</v>
      </c>
      <c r="I63" s="65">
        <v>36</v>
      </c>
      <c r="J63" s="65">
        <v>0.0564</v>
      </c>
      <c r="K63" s="65">
        <v>0.2256</v>
      </c>
      <c r="L63" s="34" t="s">
        <v>29</v>
      </c>
      <c r="M63" s="49" t="s">
        <v>228</v>
      </c>
      <c r="N63" s="61">
        <v>43891</v>
      </c>
      <c r="O63" s="49"/>
    </row>
    <row r="64" s="5" customFormat="1" ht="142" customHeight="1" spans="1:15">
      <c r="A64" s="28">
        <v>8</v>
      </c>
      <c r="B64" s="39" t="s">
        <v>229</v>
      </c>
      <c r="C64" s="28" t="s">
        <v>24</v>
      </c>
      <c r="D64" s="34" t="s">
        <v>163</v>
      </c>
      <c r="E64" s="49" t="s">
        <v>230</v>
      </c>
      <c r="F64" s="39" t="s">
        <v>231</v>
      </c>
      <c r="G64" s="24">
        <v>75.95277</v>
      </c>
      <c r="H64" s="33" t="s">
        <v>232</v>
      </c>
      <c r="I64" s="65">
        <v>27</v>
      </c>
      <c r="J64" s="65">
        <v>0.0706</v>
      </c>
      <c r="K64" s="65">
        <v>0.296</v>
      </c>
      <c r="L64" s="34" t="s">
        <v>39</v>
      </c>
      <c r="M64" s="34" t="s">
        <v>39</v>
      </c>
      <c r="N64" s="61">
        <v>43891</v>
      </c>
      <c r="O64" s="34"/>
    </row>
    <row r="65" s="5" customFormat="1" ht="72" customHeight="1" spans="1:15">
      <c r="A65" s="28">
        <v>9</v>
      </c>
      <c r="B65" s="39" t="s">
        <v>233</v>
      </c>
      <c r="C65" s="28" t="s">
        <v>24</v>
      </c>
      <c r="D65" s="34" t="s">
        <v>163</v>
      </c>
      <c r="E65" s="49" t="s">
        <v>234</v>
      </c>
      <c r="F65" s="39" t="s">
        <v>235</v>
      </c>
      <c r="G65" s="24">
        <v>21.5854</v>
      </c>
      <c r="H65" s="33" t="s">
        <v>236</v>
      </c>
      <c r="I65" s="65">
        <v>6</v>
      </c>
      <c r="J65" s="65">
        <v>0.0221</v>
      </c>
      <c r="K65" s="65">
        <v>0.09</v>
      </c>
      <c r="L65" s="34" t="s">
        <v>39</v>
      </c>
      <c r="M65" s="34" t="s">
        <v>39</v>
      </c>
      <c r="N65" s="61">
        <v>43891</v>
      </c>
      <c r="O65" s="34"/>
    </row>
    <row r="66" s="5" customFormat="1" ht="117" customHeight="1" spans="1:15">
      <c r="A66" s="28">
        <v>10</v>
      </c>
      <c r="B66" s="39" t="s">
        <v>237</v>
      </c>
      <c r="C66" s="28" t="s">
        <v>24</v>
      </c>
      <c r="D66" s="34" t="s">
        <v>238</v>
      </c>
      <c r="E66" s="34" t="s">
        <v>26</v>
      </c>
      <c r="F66" s="39" t="s">
        <v>239</v>
      </c>
      <c r="G66" s="24">
        <v>17.46183</v>
      </c>
      <c r="H66" s="33" t="s">
        <v>240</v>
      </c>
      <c r="I66" s="65">
        <v>3</v>
      </c>
      <c r="J66" s="65"/>
      <c r="K66" s="65"/>
      <c r="L66" s="34" t="s">
        <v>39</v>
      </c>
      <c r="M66" s="34" t="s">
        <v>39</v>
      </c>
      <c r="N66" s="61">
        <v>43891</v>
      </c>
      <c r="O66" s="34"/>
    </row>
    <row r="67" s="5" customFormat="1" ht="82" customHeight="1" spans="1:15">
      <c r="A67" s="28">
        <v>11</v>
      </c>
      <c r="B67" s="39" t="s">
        <v>241</v>
      </c>
      <c r="C67" s="28" t="s">
        <v>24</v>
      </c>
      <c r="D67" s="34" t="s">
        <v>140</v>
      </c>
      <c r="E67" s="34" t="s">
        <v>49</v>
      </c>
      <c r="F67" s="38" t="s">
        <v>242</v>
      </c>
      <c r="G67" s="24">
        <v>30</v>
      </c>
      <c r="H67" s="33" t="s">
        <v>243</v>
      </c>
      <c r="I67" s="65">
        <v>3</v>
      </c>
      <c r="J67" s="65">
        <v>0.0052</v>
      </c>
      <c r="K67" s="65">
        <v>0.0216</v>
      </c>
      <c r="L67" s="34" t="s">
        <v>29</v>
      </c>
      <c r="M67" s="49" t="s">
        <v>52</v>
      </c>
      <c r="N67" s="61">
        <v>43891</v>
      </c>
      <c r="O67" s="49"/>
    </row>
    <row r="68" s="5" customFormat="1" ht="88" customHeight="1" spans="1:15">
      <c r="A68" s="28">
        <v>12</v>
      </c>
      <c r="B68" s="39" t="s">
        <v>244</v>
      </c>
      <c r="C68" s="28" t="s">
        <v>24</v>
      </c>
      <c r="D68" s="34" t="s">
        <v>68</v>
      </c>
      <c r="E68" s="34" t="s">
        <v>26</v>
      </c>
      <c r="F68" s="38" t="s">
        <v>245</v>
      </c>
      <c r="G68" s="24">
        <v>60</v>
      </c>
      <c r="H68" s="33" t="s">
        <v>246</v>
      </c>
      <c r="I68" s="65">
        <v>1</v>
      </c>
      <c r="J68" s="65">
        <v>0.0458</v>
      </c>
      <c r="K68" s="65">
        <v>0.1455</v>
      </c>
      <c r="L68" s="34" t="s">
        <v>29</v>
      </c>
      <c r="M68" s="31" t="s">
        <v>175</v>
      </c>
      <c r="N68" s="61">
        <v>43891</v>
      </c>
      <c r="O68" s="28"/>
    </row>
    <row r="69" s="5" customFormat="1" ht="222" customHeight="1" spans="1:15">
      <c r="A69" s="28">
        <v>13</v>
      </c>
      <c r="B69" s="39" t="s">
        <v>247</v>
      </c>
      <c r="C69" s="28" t="s">
        <v>24</v>
      </c>
      <c r="D69" s="34" t="s">
        <v>163</v>
      </c>
      <c r="E69" s="34" t="s">
        <v>107</v>
      </c>
      <c r="F69" s="39" t="s">
        <v>248</v>
      </c>
      <c r="G69" s="24">
        <v>119</v>
      </c>
      <c r="H69" s="33" t="s">
        <v>249</v>
      </c>
      <c r="I69" s="34">
        <v>1</v>
      </c>
      <c r="J69" s="34">
        <v>0.0202</v>
      </c>
      <c r="K69" s="34">
        <v>0.0834</v>
      </c>
      <c r="L69" s="34" t="s">
        <v>39</v>
      </c>
      <c r="M69" s="31" t="s">
        <v>136</v>
      </c>
      <c r="N69" s="61">
        <v>43891</v>
      </c>
      <c r="O69" s="31"/>
    </row>
    <row r="70" s="5" customFormat="1" ht="124" customHeight="1" spans="1:15">
      <c r="A70" s="28">
        <v>15</v>
      </c>
      <c r="B70" s="39" t="s">
        <v>250</v>
      </c>
      <c r="C70" s="28" t="s">
        <v>24</v>
      </c>
      <c r="D70" s="65" t="s">
        <v>251</v>
      </c>
      <c r="E70" s="34" t="s">
        <v>81</v>
      </c>
      <c r="F70" s="42" t="s">
        <v>252</v>
      </c>
      <c r="G70" s="24">
        <v>34</v>
      </c>
      <c r="H70" s="33" t="s">
        <v>253</v>
      </c>
      <c r="I70" s="65">
        <v>1</v>
      </c>
      <c r="J70" s="65">
        <v>0.0015</v>
      </c>
      <c r="K70" s="65">
        <v>0.0059</v>
      </c>
      <c r="L70" s="65" t="s">
        <v>39</v>
      </c>
      <c r="M70" s="31" t="s">
        <v>142</v>
      </c>
      <c r="N70" s="61">
        <v>43891</v>
      </c>
      <c r="O70" s="31"/>
    </row>
    <row r="71" s="5" customFormat="1" ht="45" customHeight="1" spans="1:15">
      <c r="A71" s="28">
        <v>16</v>
      </c>
      <c r="B71" s="39" t="s">
        <v>254</v>
      </c>
      <c r="C71" s="28" t="s">
        <v>24</v>
      </c>
      <c r="D71" s="34" t="s">
        <v>255</v>
      </c>
      <c r="E71" s="34" t="s">
        <v>46</v>
      </c>
      <c r="F71" s="39" t="s">
        <v>256</v>
      </c>
      <c r="G71" s="62">
        <v>10</v>
      </c>
      <c r="H71" s="33" t="s">
        <v>257</v>
      </c>
      <c r="I71" s="65">
        <v>1</v>
      </c>
      <c r="J71" s="34">
        <f>271/10000</f>
        <v>0.0271</v>
      </c>
      <c r="K71" s="34">
        <f>839/10000</f>
        <v>0.0839</v>
      </c>
      <c r="L71" s="34" t="s">
        <v>39</v>
      </c>
      <c r="M71" s="31" t="s">
        <v>258</v>
      </c>
      <c r="N71" s="61">
        <v>43891</v>
      </c>
      <c r="O71" s="31"/>
    </row>
    <row r="72" s="5" customFormat="1" ht="124" customHeight="1" spans="1:15">
      <c r="A72" s="28">
        <v>17</v>
      </c>
      <c r="B72" s="39" t="s">
        <v>259</v>
      </c>
      <c r="C72" s="28" t="s">
        <v>24</v>
      </c>
      <c r="D72" s="34" t="s">
        <v>255</v>
      </c>
      <c r="E72" s="34" t="s">
        <v>26</v>
      </c>
      <c r="F72" s="39" t="s">
        <v>260</v>
      </c>
      <c r="G72" s="62">
        <v>195</v>
      </c>
      <c r="H72" s="33" t="s">
        <v>261</v>
      </c>
      <c r="I72" s="65">
        <v>1</v>
      </c>
      <c r="J72" s="65">
        <v>0.1848</v>
      </c>
      <c r="K72" s="65"/>
      <c r="L72" s="34" t="s">
        <v>262</v>
      </c>
      <c r="M72" s="31" t="s">
        <v>175</v>
      </c>
      <c r="N72" s="61">
        <v>43891</v>
      </c>
      <c r="O72" s="31"/>
    </row>
    <row r="73" s="6" customFormat="1" ht="59" customHeight="1" spans="1:15">
      <c r="A73" s="66">
        <v>18</v>
      </c>
      <c r="B73" s="67" t="s">
        <v>263</v>
      </c>
      <c r="C73" s="68"/>
      <c r="D73" s="69" t="s">
        <v>264</v>
      </c>
      <c r="E73" s="69" t="s">
        <v>265</v>
      </c>
      <c r="F73" s="67" t="s">
        <v>266</v>
      </c>
      <c r="G73" s="70">
        <v>5</v>
      </c>
      <c r="H73" s="71"/>
      <c r="I73" s="82">
        <v>1</v>
      </c>
      <c r="J73" s="82">
        <v>0.001</v>
      </c>
      <c r="K73" s="82">
        <v>0.004</v>
      </c>
      <c r="L73" s="69" t="s">
        <v>29</v>
      </c>
      <c r="M73" s="83" t="s">
        <v>154</v>
      </c>
      <c r="N73" s="84">
        <v>43983</v>
      </c>
      <c r="O73" s="83"/>
    </row>
    <row r="74" s="5" customFormat="1" ht="102" customHeight="1" spans="1:15">
      <c r="A74" s="28">
        <v>19</v>
      </c>
      <c r="B74" s="39" t="s">
        <v>267</v>
      </c>
      <c r="C74" s="28" t="s">
        <v>24</v>
      </c>
      <c r="D74" s="34" t="s">
        <v>268</v>
      </c>
      <c r="E74" s="34" t="s">
        <v>55</v>
      </c>
      <c r="F74" s="39" t="s">
        <v>269</v>
      </c>
      <c r="G74" s="24">
        <v>258.95</v>
      </c>
      <c r="H74" s="33" t="s">
        <v>270</v>
      </c>
      <c r="I74" s="65">
        <v>4</v>
      </c>
      <c r="J74" s="65">
        <v>0.0521</v>
      </c>
      <c r="K74" s="65">
        <v>0.2299</v>
      </c>
      <c r="L74" s="34" t="s">
        <v>34</v>
      </c>
      <c r="M74" s="34" t="s">
        <v>271</v>
      </c>
      <c r="N74" s="61">
        <v>43891</v>
      </c>
      <c r="O74" s="34"/>
    </row>
    <row r="75" s="4" customFormat="1" ht="27" customHeight="1" spans="1:15">
      <c r="A75" s="28" t="s">
        <v>272</v>
      </c>
      <c r="B75" s="29" t="s">
        <v>273</v>
      </c>
      <c r="C75" s="28"/>
      <c r="D75" s="31"/>
      <c r="E75" s="31"/>
      <c r="F75" s="29"/>
      <c r="G75" s="24">
        <f>SUM(G76:G88)</f>
        <v>1670.568</v>
      </c>
      <c r="H75" s="33"/>
      <c r="I75" s="31"/>
      <c r="J75" s="31"/>
      <c r="K75" s="31"/>
      <c r="L75" s="31"/>
      <c r="M75" s="31"/>
      <c r="N75" s="61"/>
      <c r="O75" s="31"/>
    </row>
    <row r="76" s="1" customFormat="1" ht="98" customHeight="1" spans="1:15">
      <c r="A76" s="28">
        <v>1</v>
      </c>
      <c r="B76" s="29" t="s">
        <v>274</v>
      </c>
      <c r="C76" s="28" t="s">
        <v>24</v>
      </c>
      <c r="D76" s="31" t="s">
        <v>25</v>
      </c>
      <c r="E76" s="34" t="s">
        <v>26</v>
      </c>
      <c r="F76" s="29" t="s">
        <v>275</v>
      </c>
      <c r="G76" s="24">
        <v>86.65</v>
      </c>
      <c r="H76" s="33" t="s">
        <v>276</v>
      </c>
      <c r="I76" s="31">
        <v>80</v>
      </c>
      <c r="J76" s="31">
        <v>0.008</v>
      </c>
      <c r="K76" s="31">
        <v>0.008</v>
      </c>
      <c r="L76" s="31" t="s">
        <v>277</v>
      </c>
      <c r="M76" s="31" t="s">
        <v>278</v>
      </c>
      <c r="N76" s="61">
        <v>43891</v>
      </c>
      <c r="O76" s="31"/>
    </row>
    <row r="77" s="1" customFormat="1" ht="74" customHeight="1" spans="1:15">
      <c r="A77" s="28">
        <v>2</v>
      </c>
      <c r="B77" s="29" t="s">
        <v>279</v>
      </c>
      <c r="C77" s="28" t="s">
        <v>24</v>
      </c>
      <c r="D77" s="31" t="s">
        <v>25</v>
      </c>
      <c r="E77" s="34" t="s">
        <v>26</v>
      </c>
      <c r="F77" s="29" t="s">
        <v>280</v>
      </c>
      <c r="G77" s="24">
        <v>532.8</v>
      </c>
      <c r="H77" s="33" t="s">
        <v>281</v>
      </c>
      <c r="I77" s="31">
        <v>80</v>
      </c>
      <c r="J77" s="31">
        <v>0.0527</v>
      </c>
      <c r="K77" s="31">
        <v>0.0527</v>
      </c>
      <c r="L77" s="31" t="s">
        <v>282</v>
      </c>
      <c r="M77" s="31" t="s">
        <v>282</v>
      </c>
      <c r="N77" s="61">
        <v>43891</v>
      </c>
      <c r="O77" s="31"/>
    </row>
    <row r="78" s="1" customFormat="1" ht="96" customHeight="1" spans="1:15">
      <c r="A78" s="28">
        <v>3</v>
      </c>
      <c r="B78" s="29" t="s">
        <v>283</v>
      </c>
      <c r="C78" s="28" t="s">
        <v>24</v>
      </c>
      <c r="D78" s="31" t="s">
        <v>25</v>
      </c>
      <c r="E78" s="34" t="s">
        <v>26</v>
      </c>
      <c r="F78" s="29" t="s">
        <v>284</v>
      </c>
      <c r="G78" s="24">
        <v>80</v>
      </c>
      <c r="H78" s="33" t="s">
        <v>281</v>
      </c>
      <c r="I78" s="31"/>
      <c r="J78" s="31">
        <v>0.008</v>
      </c>
      <c r="K78" s="31">
        <v>0.008</v>
      </c>
      <c r="L78" s="31" t="s">
        <v>29</v>
      </c>
      <c r="M78" s="31" t="s">
        <v>26</v>
      </c>
      <c r="N78" s="61">
        <v>43891</v>
      </c>
      <c r="O78" s="31"/>
    </row>
    <row r="79" s="1" customFormat="1" ht="111" customHeight="1" spans="1:15">
      <c r="A79" s="28">
        <v>4</v>
      </c>
      <c r="B79" s="29" t="s">
        <v>285</v>
      </c>
      <c r="C79" s="28" t="s">
        <v>24</v>
      </c>
      <c r="D79" s="31" t="s">
        <v>25</v>
      </c>
      <c r="E79" s="34" t="s">
        <v>26</v>
      </c>
      <c r="F79" s="29" t="s">
        <v>286</v>
      </c>
      <c r="G79" s="24">
        <v>18.4</v>
      </c>
      <c r="H79" s="33" t="s">
        <v>281</v>
      </c>
      <c r="I79" s="31"/>
      <c r="J79" s="31">
        <v>0.0012</v>
      </c>
      <c r="K79" s="31">
        <v>0.0012</v>
      </c>
      <c r="L79" s="31" t="s">
        <v>282</v>
      </c>
      <c r="M79" s="31" t="s">
        <v>26</v>
      </c>
      <c r="N79" s="61">
        <v>43891</v>
      </c>
      <c r="O79" s="31"/>
    </row>
    <row r="80" s="1" customFormat="1" ht="99" customHeight="1" spans="1:15">
      <c r="A80" s="28">
        <v>5</v>
      </c>
      <c r="B80" s="29" t="s">
        <v>287</v>
      </c>
      <c r="C80" s="28" t="s">
        <v>24</v>
      </c>
      <c r="D80" s="31" t="s">
        <v>25</v>
      </c>
      <c r="E80" s="34" t="s">
        <v>26</v>
      </c>
      <c r="F80" s="29" t="s">
        <v>288</v>
      </c>
      <c r="G80" s="24">
        <v>51.4</v>
      </c>
      <c r="H80" s="33" t="s">
        <v>281</v>
      </c>
      <c r="I80" s="31"/>
      <c r="J80" s="31">
        <v>0.0054</v>
      </c>
      <c r="K80" s="31">
        <v>0.0054</v>
      </c>
      <c r="L80" s="31" t="s">
        <v>289</v>
      </c>
      <c r="M80" s="31" t="s">
        <v>26</v>
      </c>
      <c r="N80" s="61">
        <v>43891</v>
      </c>
      <c r="O80" s="31"/>
    </row>
    <row r="81" s="1" customFormat="1" ht="81" customHeight="1" spans="1:15">
      <c r="A81" s="28">
        <v>6</v>
      </c>
      <c r="B81" s="29" t="s">
        <v>290</v>
      </c>
      <c r="C81" s="28" t="s">
        <v>24</v>
      </c>
      <c r="D81" s="31" t="s">
        <v>170</v>
      </c>
      <c r="E81" s="34" t="s">
        <v>26</v>
      </c>
      <c r="F81" s="29" t="s">
        <v>291</v>
      </c>
      <c r="G81" s="32">
        <v>53.38</v>
      </c>
      <c r="H81" s="33" t="s">
        <v>292</v>
      </c>
      <c r="I81" s="31"/>
      <c r="J81" s="31">
        <v>0.055</v>
      </c>
      <c r="K81" s="31">
        <v>0.055</v>
      </c>
      <c r="L81" s="31" t="s">
        <v>277</v>
      </c>
      <c r="M81" s="31" t="s">
        <v>277</v>
      </c>
      <c r="N81" s="61">
        <v>43891</v>
      </c>
      <c r="O81" s="31"/>
    </row>
    <row r="82" s="1" customFormat="1" ht="81" customHeight="1" spans="1:15">
      <c r="A82" s="28">
        <v>7</v>
      </c>
      <c r="B82" s="29" t="s">
        <v>293</v>
      </c>
      <c r="C82" s="28" t="s">
        <v>24</v>
      </c>
      <c r="D82" s="31" t="s">
        <v>170</v>
      </c>
      <c r="E82" s="34" t="s">
        <v>26</v>
      </c>
      <c r="F82" s="33" t="s">
        <v>294</v>
      </c>
      <c r="G82" s="24">
        <v>5</v>
      </c>
      <c r="H82" s="33" t="s">
        <v>292</v>
      </c>
      <c r="I82" s="31"/>
      <c r="J82" s="31">
        <v>0.001</v>
      </c>
      <c r="K82" s="31"/>
      <c r="L82" s="31" t="s">
        <v>277</v>
      </c>
      <c r="M82" s="31" t="s">
        <v>277</v>
      </c>
      <c r="N82" s="61">
        <v>43891</v>
      </c>
      <c r="O82" s="31"/>
    </row>
    <row r="83" s="1" customFormat="1" ht="55" customHeight="1" spans="1:15">
      <c r="A83" s="28">
        <v>8</v>
      </c>
      <c r="B83" s="29" t="s">
        <v>295</v>
      </c>
      <c r="C83" s="28" t="s">
        <v>24</v>
      </c>
      <c r="D83" s="31">
        <v>2020</v>
      </c>
      <c r="E83" s="34" t="s">
        <v>26</v>
      </c>
      <c r="F83" s="33" t="s">
        <v>296</v>
      </c>
      <c r="G83" s="24">
        <v>10</v>
      </c>
      <c r="H83" s="33" t="s">
        <v>297</v>
      </c>
      <c r="I83" s="31">
        <v>80</v>
      </c>
      <c r="J83" s="31"/>
      <c r="K83" s="31"/>
      <c r="L83" s="31" t="s">
        <v>277</v>
      </c>
      <c r="M83" s="31" t="s">
        <v>277</v>
      </c>
      <c r="N83" s="61">
        <v>43891</v>
      </c>
      <c r="O83" s="31"/>
    </row>
    <row r="84" s="1" customFormat="1" ht="101" customHeight="1" spans="1:15">
      <c r="A84" s="28">
        <v>9</v>
      </c>
      <c r="B84" s="29" t="s">
        <v>298</v>
      </c>
      <c r="C84" s="28" t="s">
        <v>24</v>
      </c>
      <c r="D84" s="31" t="s">
        <v>170</v>
      </c>
      <c r="E84" s="34" t="s">
        <v>26</v>
      </c>
      <c r="F84" s="29" t="s">
        <v>299</v>
      </c>
      <c r="G84" s="32">
        <v>160</v>
      </c>
      <c r="H84" s="33" t="s">
        <v>300</v>
      </c>
      <c r="I84" s="31"/>
      <c r="J84" s="31">
        <v>0.05</v>
      </c>
      <c r="K84" s="31"/>
      <c r="L84" s="31" t="s">
        <v>277</v>
      </c>
      <c r="M84" s="31" t="s">
        <v>277</v>
      </c>
      <c r="N84" s="61">
        <v>43891</v>
      </c>
      <c r="O84" s="31"/>
    </row>
    <row r="85" s="1" customFormat="1" ht="110" customHeight="1" spans="1:15">
      <c r="A85" s="28">
        <v>10</v>
      </c>
      <c r="B85" s="29" t="s">
        <v>301</v>
      </c>
      <c r="C85" s="28" t="s">
        <v>24</v>
      </c>
      <c r="D85" s="31" t="s">
        <v>170</v>
      </c>
      <c r="E85" s="34" t="s">
        <v>26</v>
      </c>
      <c r="F85" s="29" t="s">
        <v>302</v>
      </c>
      <c r="G85" s="24">
        <v>109.95</v>
      </c>
      <c r="H85" s="33" t="s">
        <v>303</v>
      </c>
      <c r="I85" s="31">
        <v>80</v>
      </c>
      <c r="J85" s="31"/>
      <c r="K85" s="31"/>
      <c r="L85" s="31" t="s">
        <v>29</v>
      </c>
      <c r="M85" s="31" t="s">
        <v>29</v>
      </c>
      <c r="N85" s="61">
        <v>43891</v>
      </c>
      <c r="O85" s="31"/>
    </row>
    <row r="86" s="1" customFormat="1" ht="77" customHeight="1" spans="1:15">
      <c r="A86" s="28">
        <v>11</v>
      </c>
      <c r="B86" s="29" t="s">
        <v>304</v>
      </c>
      <c r="C86" s="28" t="s">
        <v>24</v>
      </c>
      <c r="D86" s="31" t="s">
        <v>170</v>
      </c>
      <c r="E86" s="34" t="s">
        <v>26</v>
      </c>
      <c r="F86" s="29" t="s">
        <v>305</v>
      </c>
      <c r="G86" s="24">
        <v>360</v>
      </c>
      <c r="H86" s="33" t="s">
        <v>306</v>
      </c>
      <c r="I86" s="31"/>
      <c r="J86" s="31"/>
      <c r="K86" s="31"/>
      <c r="L86" s="31" t="s">
        <v>307</v>
      </c>
      <c r="M86" s="31" t="s">
        <v>308</v>
      </c>
      <c r="N86" s="61">
        <v>43891</v>
      </c>
      <c r="O86" s="31"/>
    </row>
    <row r="87" s="4" customFormat="1" ht="45" customHeight="1" spans="1:15">
      <c r="A87" s="28">
        <v>12</v>
      </c>
      <c r="B87" s="29" t="s">
        <v>309</v>
      </c>
      <c r="C87" s="28" t="s">
        <v>24</v>
      </c>
      <c r="D87" s="31" t="s">
        <v>310</v>
      </c>
      <c r="E87" s="34" t="s">
        <v>26</v>
      </c>
      <c r="F87" s="29" t="s">
        <v>311</v>
      </c>
      <c r="G87" s="24">
        <v>201</v>
      </c>
      <c r="H87" s="33" t="s">
        <v>312</v>
      </c>
      <c r="I87" s="31">
        <v>80</v>
      </c>
      <c r="J87" s="28">
        <v>0.031</v>
      </c>
      <c r="K87" s="28"/>
      <c r="L87" s="34" t="s">
        <v>75</v>
      </c>
      <c r="M87" s="34" t="s">
        <v>75</v>
      </c>
      <c r="N87" s="61">
        <v>43891</v>
      </c>
      <c r="O87" s="34"/>
    </row>
    <row r="88" s="4" customFormat="1" ht="45" customHeight="1" spans="1:15">
      <c r="A88" s="28">
        <v>13</v>
      </c>
      <c r="B88" s="29" t="s">
        <v>313</v>
      </c>
      <c r="C88" s="28" t="s">
        <v>24</v>
      </c>
      <c r="D88" s="31" t="s">
        <v>310</v>
      </c>
      <c r="E88" s="34" t="s">
        <v>26</v>
      </c>
      <c r="F88" s="29" t="s">
        <v>314</v>
      </c>
      <c r="G88" s="24">
        <v>1.988</v>
      </c>
      <c r="H88" s="33" t="s">
        <v>314</v>
      </c>
      <c r="I88" s="31"/>
      <c r="J88" s="28"/>
      <c r="K88" s="28"/>
      <c r="L88" s="34" t="s">
        <v>315</v>
      </c>
      <c r="M88" s="34" t="s">
        <v>315</v>
      </c>
      <c r="N88" s="61">
        <v>43891</v>
      </c>
      <c r="O88" s="34"/>
    </row>
    <row r="89" s="4" customFormat="1" ht="30" customHeight="1" spans="1:15">
      <c r="A89" s="28" t="s">
        <v>316</v>
      </c>
      <c r="B89" s="29" t="s">
        <v>317</v>
      </c>
      <c r="C89" s="28"/>
      <c r="D89" s="31"/>
      <c r="E89" s="31"/>
      <c r="F89" s="31"/>
      <c r="G89" s="24">
        <f>SUM(G90:G100)</f>
        <v>806.73</v>
      </c>
      <c r="H89" s="33"/>
      <c r="I89" s="31"/>
      <c r="J89" s="28"/>
      <c r="K89" s="28"/>
      <c r="L89" s="28"/>
      <c r="M89" s="28"/>
      <c r="N89" s="61"/>
      <c r="O89" s="28"/>
    </row>
    <row r="90" s="4" customFormat="1" ht="36" customHeight="1" spans="1:15">
      <c r="A90" s="24">
        <v>1</v>
      </c>
      <c r="B90" s="72" t="s">
        <v>318</v>
      </c>
      <c r="C90" s="28" t="s">
        <v>24</v>
      </c>
      <c r="D90" s="73" t="s">
        <v>319</v>
      </c>
      <c r="E90" s="73" t="s">
        <v>320</v>
      </c>
      <c r="F90" s="33" t="s">
        <v>321</v>
      </c>
      <c r="G90" s="74">
        <v>15.7</v>
      </c>
      <c r="H90" s="33" t="s">
        <v>322</v>
      </c>
      <c r="I90" s="85">
        <v>1</v>
      </c>
      <c r="J90" s="86">
        <v>4</v>
      </c>
      <c r="K90" s="86">
        <v>0.0004</v>
      </c>
      <c r="L90" s="24" t="s">
        <v>323</v>
      </c>
      <c r="M90" s="24" t="s">
        <v>323</v>
      </c>
      <c r="N90" s="61">
        <v>43891</v>
      </c>
      <c r="O90" s="24"/>
    </row>
    <row r="91" s="4" customFormat="1" ht="36" customHeight="1" spans="1:15">
      <c r="A91" s="24">
        <v>2</v>
      </c>
      <c r="B91" s="72" t="s">
        <v>324</v>
      </c>
      <c r="C91" s="28" t="s">
        <v>24</v>
      </c>
      <c r="D91" s="73" t="s">
        <v>319</v>
      </c>
      <c r="E91" s="73" t="s">
        <v>325</v>
      </c>
      <c r="F91" s="33" t="s">
        <v>326</v>
      </c>
      <c r="G91" s="74">
        <v>26</v>
      </c>
      <c r="H91" s="33" t="s">
        <v>322</v>
      </c>
      <c r="I91" s="85">
        <v>1</v>
      </c>
      <c r="J91" s="86">
        <v>3</v>
      </c>
      <c r="K91" s="86">
        <v>0.0003</v>
      </c>
      <c r="L91" s="24" t="s">
        <v>323</v>
      </c>
      <c r="M91" s="24" t="s">
        <v>323</v>
      </c>
      <c r="N91" s="61">
        <v>43891</v>
      </c>
      <c r="O91" s="24"/>
    </row>
    <row r="92" s="4" customFormat="1" ht="47" customHeight="1" spans="1:15">
      <c r="A92" s="24">
        <v>3</v>
      </c>
      <c r="B92" s="72" t="s">
        <v>327</v>
      </c>
      <c r="C92" s="28" t="s">
        <v>24</v>
      </c>
      <c r="D92" s="73" t="s">
        <v>319</v>
      </c>
      <c r="E92" s="73" t="s">
        <v>328</v>
      </c>
      <c r="F92" s="33" t="s">
        <v>329</v>
      </c>
      <c r="G92" s="74">
        <v>28.7</v>
      </c>
      <c r="H92" s="33" t="s">
        <v>322</v>
      </c>
      <c r="I92" s="85">
        <v>1</v>
      </c>
      <c r="J92" s="86">
        <v>5</v>
      </c>
      <c r="K92" s="86">
        <v>0.0005</v>
      </c>
      <c r="L92" s="24" t="s">
        <v>323</v>
      </c>
      <c r="M92" s="24" t="s">
        <v>323</v>
      </c>
      <c r="N92" s="61">
        <v>43891</v>
      </c>
      <c r="O92" s="24"/>
    </row>
    <row r="93" s="4" customFormat="1" ht="47" customHeight="1" spans="1:15">
      <c r="A93" s="24">
        <v>4</v>
      </c>
      <c r="B93" s="72" t="s">
        <v>330</v>
      </c>
      <c r="C93" s="28" t="s">
        <v>24</v>
      </c>
      <c r="D93" s="73" t="s">
        <v>319</v>
      </c>
      <c r="E93" s="73" t="s">
        <v>149</v>
      </c>
      <c r="F93" s="33" t="s">
        <v>331</v>
      </c>
      <c r="G93" s="74">
        <v>152</v>
      </c>
      <c r="H93" s="33" t="s">
        <v>322</v>
      </c>
      <c r="I93" s="85">
        <v>1</v>
      </c>
      <c r="J93" s="86">
        <v>513</v>
      </c>
      <c r="K93" s="86">
        <v>0.0515</v>
      </c>
      <c r="L93" s="24" t="s">
        <v>323</v>
      </c>
      <c r="M93" s="24" t="s">
        <v>323</v>
      </c>
      <c r="N93" s="61">
        <v>43891</v>
      </c>
      <c r="O93" s="24"/>
    </row>
    <row r="94" s="4" customFormat="1" ht="47" customHeight="1" spans="1:15">
      <c r="A94" s="24">
        <v>5</v>
      </c>
      <c r="B94" s="72" t="s">
        <v>332</v>
      </c>
      <c r="C94" s="28" t="s">
        <v>24</v>
      </c>
      <c r="D94" s="73" t="s">
        <v>319</v>
      </c>
      <c r="E94" s="73" t="s">
        <v>333</v>
      </c>
      <c r="F94" s="33" t="s">
        <v>334</v>
      </c>
      <c r="G94" s="74">
        <v>80.24</v>
      </c>
      <c r="H94" s="33" t="s">
        <v>322</v>
      </c>
      <c r="I94" s="85">
        <v>6</v>
      </c>
      <c r="J94" s="86">
        <v>684</v>
      </c>
      <c r="K94" s="86">
        <v>0.0697</v>
      </c>
      <c r="L94" s="24" t="s">
        <v>323</v>
      </c>
      <c r="M94" s="24" t="s">
        <v>323</v>
      </c>
      <c r="N94" s="61">
        <v>43891</v>
      </c>
      <c r="O94" s="24"/>
    </row>
    <row r="95" s="4" customFormat="1" ht="69" customHeight="1" spans="1:15">
      <c r="A95" s="24">
        <v>6</v>
      </c>
      <c r="B95" s="72" t="s">
        <v>335</v>
      </c>
      <c r="C95" s="28" t="s">
        <v>24</v>
      </c>
      <c r="D95" s="73" t="s">
        <v>319</v>
      </c>
      <c r="E95" s="73" t="s">
        <v>336</v>
      </c>
      <c r="F95" s="33" t="s">
        <v>337</v>
      </c>
      <c r="G95" s="74">
        <v>52.24</v>
      </c>
      <c r="H95" s="33" t="s">
        <v>322</v>
      </c>
      <c r="I95" s="85">
        <v>6</v>
      </c>
      <c r="J95" s="86">
        <v>748</v>
      </c>
      <c r="K95" s="86">
        <v>0.0755</v>
      </c>
      <c r="L95" s="24" t="s">
        <v>323</v>
      </c>
      <c r="M95" s="24" t="s">
        <v>323</v>
      </c>
      <c r="N95" s="61">
        <v>43891</v>
      </c>
      <c r="O95" s="24"/>
    </row>
    <row r="96" s="4" customFormat="1" ht="32" customHeight="1" spans="1:15">
      <c r="A96" s="24">
        <v>7</v>
      </c>
      <c r="B96" s="72" t="s">
        <v>338</v>
      </c>
      <c r="C96" s="28" t="s">
        <v>24</v>
      </c>
      <c r="D96" s="73" t="s">
        <v>319</v>
      </c>
      <c r="E96" s="73" t="s">
        <v>339</v>
      </c>
      <c r="F96" s="33" t="s">
        <v>340</v>
      </c>
      <c r="G96" s="74">
        <v>40</v>
      </c>
      <c r="H96" s="33" t="s">
        <v>322</v>
      </c>
      <c r="I96" s="85">
        <v>8</v>
      </c>
      <c r="J96" s="86">
        <v>1142</v>
      </c>
      <c r="K96" s="86">
        <v>0.1156</v>
      </c>
      <c r="L96" s="24" t="s">
        <v>323</v>
      </c>
      <c r="M96" s="24" t="s">
        <v>323</v>
      </c>
      <c r="N96" s="61">
        <v>43891</v>
      </c>
      <c r="O96" s="24"/>
    </row>
    <row r="97" s="4" customFormat="1" ht="32" customHeight="1" spans="1:15">
      <c r="A97" s="24">
        <v>8</v>
      </c>
      <c r="B97" s="72" t="s">
        <v>341</v>
      </c>
      <c r="C97" s="28" t="s">
        <v>24</v>
      </c>
      <c r="D97" s="73" t="s">
        <v>319</v>
      </c>
      <c r="E97" s="73" t="s">
        <v>342</v>
      </c>
      <c r="F97" s="33" t="s">
        <v>343</v>
      </c>
      <c r="G97" s="74">
        <v>25.6</v>
      </c>
      <c r="H97" s="33" t="s">
        <v>322</v>
      </c>
      <c r="I97" s="85">
        <v>4</v>
      </c>
      <c r="J97" s="86">
        <v>161</v>
      </c>
      <c r="K97" s="86">
        <v>0.0166</v>
      </c>
      <c r="L97" s="24" t="s">
        <v>323</v>
      </c>
      <c r="M97" s="24" t="s">
        <v>323</v>
      </c>
      <c r="N97" s="61">
        <v>43891</v>
      </c>
      <c r="O97" s="24"/>
    </row>
    <row r="98" s="4" customFormat="1" ht="32" customHeight="1" spans="1:15">
      <c r="A98" s="24">
        <v>9</v>
      </c>
      <c r="B98" s="72" t="s">
        <v>344</v>
      </c>
      <c r="C98" s="28" t="s">
        <v>24</v>
      </c>
      <c r="D98" s="73" t="s">
        <v>319</v>
      </c>
      <c r="E98" s="73" t="s">
        <v>345</v>
      </c>
      <c r="F98" s="33" t="s">
        <v>340</v>
      </c>
      <c r="G98" s="75">
        <v>64.47</v>
      </c>
      <c r="H98" s="33" t="s">
        <v>322</v>
      </c>
      <c r="I98" s="73">
        <v>1</v>
      </c>
      <c r="J98" s="24"/>
      <c r="K98" s="24"/>
      <c r="L98" s="24" t="s">
        <v>323</v>
      </c>
      <c r="M98" s="24" t="s">
        <v>323</v>
      </c>
      <c r="N98" s="61">
        <v>43891</v>
      </c>
      <c r="O98" s="24"/>
    </row>
    <row r="99" s="4" customFormat="1" ht="32" customHeight="1" spans="1:15">
      <c r="A99" s="24">
        <v>10</v>
      </c>
      <c r="B99" s="72" t="s">
        <v>344</v>
      </c>
      <c r="C99" s="28" t="s">
        <v>24</v>
      </c>
      <c r="D99" s="73" t="s">
        <v>319</v>
      </c>
      <c r="E99" s="73" t="s">
        <v>346</v>
      </c>
      <c r="F99" s="33" t="s">
        <v>340</v>
      </c>
      <c r="G99" s="75">
        <v>306.83</v>
      </c>
      <c r="H99" s="33" t="s">
        <v>322</v>
      </c>
      <c r="I99" s="73">
        <v>1</v>
      </c>
      <c r="J99" s="24"/>
      <c r="K99" s="24"/>
      <c r="L99" s="24" t="s">
        <v>323</v>
      </c>
      <c r="M99" s="24" t="s">
        <v>323</v>
      </c>
      <c r="N99" s="61">
        <v>43891</v>
      </c>
      <c r="O99" s="24"/>
    </row>
    <row r="100" s="4" customFormat="1" ht="32" customHeight="1" spans="1:15">
      <c r="A100" s="24">
        <v>11</v>
      </c>
      <c r="B100" s="72" t="s">
        <v>344</v>
      </c>
      <c r="C100" s="28" t="s">
        <v>24</v>
      </c>
      <c r="D100" s="73" t="s">
        <v>319</v>
      </c>
      <c r="E100" s="73" t="s">
        <v>347</v>
      </c>
      <c r="F100" s="33" t="s">
        <v>348</v>
      </c>
      <c r="G100" s="75">
        <v>14.95</v>
      </c>
      <c r="H100" s="33" t="s">
        <v>322</v>
      </c>
      <c r="I100" s="73">
        <v>1</v>
      </c>
      <c r="J100" s="24"/>
      <c r="K100" s="24"/>
      <c r="L100" s="24" t="s">
        <v>323</v>
      </c>
      <c r="M100" s="24" t="s">
        <v>323</v>
      </c>
      <c r="N100" s="61">
        <v>43891</v>
      </c>
      <c r="O100" s="24"/>
    </row>
    <row r="101" s="4" customFormat="1" ht="31" customHeight="1" spans="1:15">
      <c r="A101" s="28" t="s">
        <v>349</v>
      </c>
      <c r="B101" s="29" t="s">
        <v>350</v>
      </c>
      <c r="C101" s="28"/>
      <c r="D101" s="31"/>
      <c r="E101" s="31"/>
      <c r="F101" s="31"/>
      <c r="G101" s="24">
        <f>G102+G103</f>
        <v>180</v>
      </c>
      <c r="H101" s="33"/>
      <c r="I101" s="31"/>
      <c r="J101" s="28"/>
      <c r="K101" s="28"/>
      <c r="L101" s="28"/>
      <c r="M101" s="28"/>
      <c r="N101" s="61"/>
      <c r="O101" s="28"/>
    </row>
    <row r="102" s="4" customFormat="1" ht="47" customHeight="1" spans="1:15">
      <c r="A102" s="28">
        <v>1</v>
      </c>
      <c r="B102" s="29" t="s">
        <v>351</v>
      </c>
      <c r="C102" s="28" t="s">
        <v>24</v>
      </c>
      <c r="D102" s="34" t="s">
        <v>202</v>
      </c>
      <c r="E102" s="31" t="s">
        <v>26</v>
      </c>
      <c r="F102" s="29" t="s">
        <v>352</v>
      </c>
      <c r="G102" s="24">
        <v>100</v>
      </c>
      <c r="H102" s="33" t="s">
        <v>353</v>
      </c>
      <c r="I102" s="73">
        <v>34</v>
      </c>
      <c r="J102" s="24">
        <v>0.058</v>
      </c>
      <c r="K102" s="24"/>
      <c r="L102" s="24" t="s">
        <v>354</v>
      </c>
      <c r="M102" s="24" t="s">
        <v>354</v>
      </c>
      <c r="N102" s="61">
        <v>43891</v>
      </c>
      <c r="O102" s="24"/>
    </row>
    <row r="103" s="4" customFormat="1" ht="47" customHeight="1" spans="1:15">
      <c r="A103" s="28">
        <v>2</v>
      </c>
      <c r="B103" s="46" t="s">
        <v>355</v>
      </c>
      <c r="C103" s="76" t="s">
        <v>24</v>
      </c>
      <c r="D103" s="49" t="s">
        <v>60</v>
      </c>
      <c r="E103" s="77" t="s">
        <v>356</v>
      </c>
      <c r="F103" s="46" t="s">
        <v>357</v>
      </c>
      <c r="G103" s="47">
        <v>80</v>
      </c>
      <c r="H103" s="78" t="s">
        <v>358</v>
      </c>
      <c r="I103" s="76">
        <v>3</v>
      </c>
      <c r="J103" s="76"/>
      <c r="K103" s="76"/>
      <c r="L103" s="49" t="s">
        <v>359</v>
      </c>
      <c r="M103" s="77" t="s">
        <v>356</v>
      </c>
      <c r="N103" s="61">
        <v>43891</v>
      </c>
      <c r="O103" s="24"/>
    </row>
    <row r="104" s="4" customFormat="1" ht="35" customHeight="1" spans="1:15">
      <c r="A104" s="28" t="s">
        <v>360</v>
      </c>
      <c r="B104" s="29" t="s">
        <v>361</v>
      </c>
      <c r="C104" s="28"/>
      <c r="D104" s="31"/>
      <c r="E104" s="31"/>
      <c r="F104" s="31"/>
      <c r="G104" s="24">
        <f>G105</f>
        <v>380</v>
      </c>
      <c r="H104" s="33"/>
      <c r="I104" s="31"/>
      <c r="J104" s="28"/>
      <c r="K104" s="28"/>
      <c r="L104" s="28"/>
      <c r="M104" s="28"/>
      <c r="N104" s="61"/>
      <c r="O104" s="28"/>
    </row>
    <row r="105" s="4" customFormat="1" ht="112" customHeight="1" spans="1:15">
      <c r="A105" s="28"/>
      <c r="B105" s="79" t="s">
        <v>362</v>
      </c>
      <c r="C105" s="34"/>
      <c r="D105" s="31" t="s">
        <v>363</v>
      </c>
      <c r="E105" s="34" t="s">
        <v>26</v>
      </c>
      <c r="F105" s="33" t="s">
        <v>364</v>
      </c>
      <c r="G105" s="80">
        <v>380</v>
      </c>
      <c r="H105" s="33" t="s">
        <v>365</v>
      </c>
      <c r="I105" s="31"/>
      <c r="J105" s="28">
        <v>0.0182</v>
      </c>
      <c r="K105" s="28"/>
      <c r="L105" s="28" t="s">
        <v>282</v>
      </c>
      <c r="M105" s="31" t="s">
        <v>175</v>
      </c>
      <c r="N105" s="61">
        <v>43983</v>
      </c>
      <c r="O105" s="28"/>
    </row>
    <row r="106" s="4" customFormat="1" ht="31" customHeight="1" spans="1:15">
      <c r="A106" s="28" t="s">
        <v>366</v>
      </c>
      <c r="B106" s="29" t="s">
        <v>367</v>
      </c>
      <c r="C106" s="28"/>
      <c r="D106" s="31"/>
      <c r="E106" s="31"/>
      <c r="F106" s="31"/>
      <c r="G106" s="24">
        <f>G107</f>
        <v>283</v>
      </c>
      <c r="H106" s="33"/>
      <c r="I106" s="24"/>
      <c r="J106" s="24"/>
      <c r="K106" s="24"/>
      <c r="L106" s="28"/>
      <c r="M106" s="28"/>
      <c r="N106" s="61"/>
      <c r="O106" s="28"/>
    </row>
    <row r="107" s="4" customFormat="1" ht="51" customHeight="1" spans="1:15">
      <c r="A107" s="28"/>
      <c r="B107" s="29" t="s">
        <v>368</v>
      </c>
      <c r="C107" s="28" t="s">
        <v>24</v>
      </c>
      <c r="D107" s="31" t="s">
        <v>369</v>
      </c>
      <c r="E107" s="31" t="s">
        <v>26</v>
      </c>
      <c r="F107" s="29" t="s">
        <v>370</v>
      </c>
      <c r="G107" s="24">
        <v>283</v>
      </c>
      <c r="H107" s="33" t="s">
        <v>371</v>
      </c>
      <c r="I107" s="31">
        <v>80</v>
      </c>
      <c r="J107" s="28"/>
      <c r="K107" s="28"/>
      <c r="L107" s="28" t="s">
        <v>166</v>
      </c>
      <c r="M107" s="31" t="s">
        <v>167</v>
      </c>
      <c r="N107" s="61">
        <v>43891</v>
      </c>
      <c r="O107" s="31"/>
    </row>
    <row r="108" s="4" customFormat="1" ht="31" customHeight="1" spans="1:15">
      <c r="A108" s="28" t="s">
        <v>372</v>
      </c>
      <c r="B108" s="29" t="s">
        <v>373</v>
      </c>
      <c r="C108" s="28"/>
      <c r="D108" s="31"/>
      <c r="E108" s="31"/>
      <c r="F108" s="31"/>
      <c r="G108" s="24">
        <f>G109</f>
        <v>583.2</v>
      </c>
      <c r="H108" s="33"/>
      <c r="I108" s="31"/>
      <c r="J108" s="28"/>
      <c r="K108" s="28"/>
      <c r="L108" s="28"/>
      <c r="M108" s="28"/>
      <c r="N108" s="61"/>
      <c r="O108" s="28"/>
    </row>
    <row r="109" s="4" customFormat="1" ht="65" customHeight="1" spans="1:15">
      <c r="A109" s="28"/>
      <c r="B109" s="33" t="s">
        <v>374</v>
      </c>
      <c r="C109" s="28" t="s">
        <v>24</v>
      </c>
      <c r="D109" s="73" t="s">
        <v>202</v>
      </c>
      <c r="E109" s="31" t="s">
        <v>26</v>
      </c>
      <c r="F109" s="33" t="s">
        <v>375</v>
      </c>
      <c r="G109" s="24">
        <v>583.2</v>
      </c>
      <c r="H109" s="33" t="s">
        <v>281</v>
      </c>
      <c r="I109" s="31">
        <v>80</v>
      </c>
      <c r="J109" s="31">
        <v>0.0739</v>
      </c>
      <c r="K109" s="31"/>
      <c r="L109" s="31" t="s">
        <v>376</v>
      </c>
      <c r="M109" s="31" t="s">
        <v>377</v>
      </c>
      <c r="N109" s="61">
        <v>43891</v>
      </c>
      <c r="O109" s="31"/>
    </row>
    <row r="110" s="4" customFormat="1" ht="35" customHeight="1" spans="1:15">
      <c r="A110" s="28" t="s">
        <v>378</v>
      </c>
      <c r="B110" s="29" t="s">
        <v>379</v>
      </c>
      <c r="C110" s="28"/>
      <c r="D110" s="31"/>
      <c r="E110" s="31"/>
      <c r="F110" s="31"/>
      <c r="G110" s="24">
        <f>G111+G121+G140+G297+G319+G357+G369+G373</f>
        <v>38503.732388</v>
      </c>
      <c r="H110" s="33"/>
      <c r="I110" s="31"/>
      <c r="J110" s="28"/>
      <c r="K110" s="28"/>
      <c r="L110" s="28"/>
      <c r="M110" s="28"/>
      <c r="N110" s="61"/>
      <c r="O110" s="28"/>
    </row>
    <row r="111" s="4" customFormat="1" ht="41" customHeight="1" spans="1:15">
      <c r="A111" s="28" t="s">
        <v>21</v>
      </c>
      <c r="B111" s="29" t="s">
        <v>380</v>
      </c>
      <c r="C111" s="28" t="s">
        <v>24</v>
      </c>
      <c r="D111" s="31"/>
      <c r="E111" s="28"/>
      <c r="F111" s="31"/>
      <c r="G111" s="24">
        <f>SUM(G112:G120)</f>
        <v>3269.236752</v>
      </c>
      <c r="H111" s="33"/>
      <c r="I111" s="31"/>
      <c r="J111" s="28"/>
      <c r="K111" s="28"/>
      <c r="L111" s="65"/>
      <c r="M111" s="28"/>
      <c r="N111" s="61"/>
      <c r="O111" s="28"/>
    </row>
    <row r="112" s="4" customFormat="1" ht="80" customHeight="1" spans="1:15">
      <c r="A112" s="28">
        <v>1</v>
      </c>
      <c r="B112" s="29" t="s">
        <v>381</v>
      </c>
      <c r="C112" s="28" t="s">
        <v>24</v>
      </c>
      <c r="D112" s="34" t="s">
        <v>202</v>
      </c>
      <c r="E112" s="34" t="s">
        <v>382</v>
      </c>
      <c r="F112" s="29" t="s">
        <v>383</v>
      </c>
      <c r="G112" s="24">
        <v>850</v>
      </c>
      <c r="H112" s="29" t="s">
        <v>384</v>
      </c>
      <c r="I112" s="87">
        <v>3</v>
      </c>
      <c r="J112" s="88">
        <v>0.12</v>
      </c>
      <c r="K112" s="88"/>
      <c r="L112" s="65" t="s">
        <v>385</v>
      </c>
      <c r="M112" s="65" t="s">
        <v>385</v>
      </c>
      <c r="N112" s="61">
        <v>43891</v>
      </c>
      <c r="O112" s="65"/>
    </row>
    <row r="113" s="4" customFormat="1" ht="86" customHeight="1" spans="1:15">
      <c r="A113" s="28">
        <v>2</v>
      </c>
      <c r="B113" s="29" t="s">
        <v>386</v>
      </c>
      <c r="C113" s="28" t="s">
        <v>24</v>
      </c>
      <c r="D113" s="34" t="s">
        <v>387</v>
      </c>
      <c r="E113" s="34" t="s">
        <v>388</v>
      </c>
      <c r="F113" s="29" t="s">
        <v>389</v>
      </c>
      <c r="G113" s="24">
        <v>926.896752</v>
      </c>
      <c r="H113" s="29" t="s">
        <v>390</v>
      </c>
      <c r="I113" s="87">
        <v>2</v>
      </c>
      <c r="J113" s="88">
        <v>0.1</v>
      </c>
      <c r="K113" s="88">
        <v>0.42</v>
      </c>
      <c r="L113" s="65" t="s">
        <v>385</v>
      </c>
      <c r="M113" s="65" t="s">
        <v>385</v>
      </c>
      <c r="N113" s="61">
        <v>43891</v>
      </c>
      <c r="O113" s="65"/>
    </row>
    <row r="114" s="4" customFormat="1" ht="132" customHeight="1" spans="1:15">
      <c r="A114" s="28">
        <v>3</v>
      </c>
      <c r="B114" s="29" t="s">
        <v>391</v>
      </c>
      <c r="C114" s="28" t="s">
        <v>24</v>
      </c>
      <c r="D114" s="34" t="s">
        <v>170</v>
      </c>
      <c r="E114" s="34" t="s">
        <v>26</v>
      </c>
      <c r="F114" s="29" t="s">
        <v>392</v>
      </c>
      <c r="G114" s="24">
        <v>40</v>
      </c>
      <c r="H114" s="29" t="s">
        <v>393</v>
      </c>
      <c r="I114" s="34">
        <v>6</v>
      </c>
      <c r="J114" s="34">
        <v>0.0027</v>
      </c>
      <c r="K114" s="34">
        <v>0.0067</v>
      </c>
      <c r="L114" s="65" t="s">
        <v>385</v>
      </c>
      <c r="M114" s="65" t="s">
        <v>385</v>
      </c>
      <c r="N114" s="61">
        <v>43891</v>
      </c>
      <c r="O114" s="65"/>
    </row>
    <row r="115" s="4" customFormat="1" ht="102" customHeight="1" spans="1:15">
      <c r="A115" s="28">
        <v>4</v>
      </c>
      <c r="B115" s="29" t="s">
        <v>394</v>
      </c>
      <c r="C115" s="28" t="s">
        <v>24</v>
      </c>
      <c r="D115" s="34" t="s">
        <v>395</v>
      </c>
      <c r="E115" s="28" t="s">
        <v>396</v>
      </c>
      <c r="F115" s="29" t="s">
        <v>397</v>
      </c>
      <c r="G115" s="24">
        <v>24.5</v>
      </c>
      <c r="H115" s="29" t="s">
        <v>393</v>
      </c>
      <c r="I115" s="34">
        <v>6</v>
      </c>
      <c r="J115" s="34">
        <v>0.05</v>
      </c>
      <c r="K115" s="34">
        <v>0.21</v>
      </c>
      <c r="L115" s="65" t="s">
        <v>385</v>
      </c>
      <c r="M115" s="65" t="s">
        <v>385</v>
      </c>
      <c r="N115" s="61">
        <v>43891</v>
      </c>
      <c r="O115" s="65"/>
    </row>
    <row r="116" s="4" customFormat="1" ht="167" customHeight="1" spans="1:15">
      <c r="A116" s="28">
        <v>5</v>
      </c>
      <c r="B116" s="29" t="s">
        <v>398</v>
      </c>
      <c r="C116" s="28" t="s">
        <v>24</v>
      </c>
      <c r="D116" s="34" t="s">
        <v>395</v>
      </c>
      <c r="E116" s="34" t="s">
        <v>399</v>
      </c>
      <c r="F116" s="29" t="s">
        <v>400</v>
      </c>
      <c r="G116" s="24">
        <v>28.6</v>
      </c>
      <c r="H116" s="29" t="s">
        <v>393</v>
      </c>
      <c r="I116" s="34">
        <v>8</v>
      </c>
      <c r="J116" s="34">
        <v>0.051</v>
      </c>
      <c r="K116" s="34">
        <v>0.22</v>
      </c>
      <c r="L116" s="65" t="s">
        <v>385</v>
      </c>
      <c r="M116" s="65" t="s">
        <v>385</v>
      </c>
      <c r="N116" s="61">
        <v>43891</v>
      </c>
      <c r="O116" s="65"/>
    </row>
    <row r="117" s="4" customFormat="1" ht="167" customHeight="1" spans="1:15">
      <c r="A117" s="28"/>
      <c r="B117" s="30" t="s">
        <v>401</v>
      </c>
      <c r="C117" s="28" t="s">
        <v>24</v>
      </c>
      <c r="D117" s="34" t="s">
        <v>402</v>
      </c>
      <c r="E117" s="73" t="s">
        <v>403</v>
      </c>
      <c r="F117" s="29" t="s">
        <v>404</v>
      </c>
      <c r="G117" s="32">
        <v>108</v>
      </c>
      <c r="H117" s="29" t="s">
        <v>393</v>
      </c>
      <c r="I117" s="34">
        <v>1</v>
      </c>
      <c r="J117" s="34">
        <v>0.0052</v>
      </c>
      <c r="K117" s="34">
        <v>0.023</v>
      </c>
      <c r="L117" s="65" t="s">
        <v>385</v>
      </c>
      <c r="M117" s="65" t="s">
        <v>385</v>
      </c>
      <c r="N117" s="61">
        <v>44044</v>
      </c>
      <c r="O117" s="65"/>
    </row>
    <row r="118" s="7" customFormat="1" ht="54" customHeight="1" spans="1:15">
      <c r="A118" s="66"/>
      <c r="B118" s="81" t="s">
        <v>405</v>
      </c>
      <c r="C118" s="66" t="s">
        <v>24</v>
      </c>
      <c r="D118" s="69" t="s">
        <v>406</v>
      </c>
      <c r="E118" s="32"/>
      <c r="F118" s="81" t="s">
        <v>407</v>
      </c>
      <c r="G118" s="32">
        <v>9.6</v>
      </c>
      <c r="H118" s="81" t="s">
        <v>393</v>
      </c>
      <c r="I118" s="69">
        <v>1</v>
      </c>
      <c r="J118" s="69">
        <v>0.002</v>
      </c>
      <c r="K118" s="69"/>
      <c r="L118" s="82" t="s">
        <v>385</v>
      </c>
      <c r="M118" s="82" t="s">
        <v>385</v>
      </c>
      <c r="N118" s="84">
        <v>44044</v>
      </c>
      <c r="O118" s="82"/>
    </row>
    <row r="119" s="4" customFormat="1" ht="85" customHeight="1" spans="1:15">
      <c r="A119" s="28">
        <v>6</v>
      </c>
      <c r="B119" s="29" t="s">
        <v>408</v>
      </c>
      <c r="C119" s="28" t="s">
        <v>24</v>
      </c>
      <c r="D119" s="34" t="s">
        <v>409</v>
      </c>
      <c r="E119" s="34" t="s">
        <v>410</v>
      </c>
      <c r="F119" s="29" t="s">
        <v>411</v>
      </c>
      <c r="G119" s="24">
        <v>300</v>
      </c>
      <c r="H119" s="29" t="s">
        <v>393</v>
      </c>
      <c r="I119" s="34">
        <v>5</v>
      </c>
      <c r="J119" s="34">
        <v>0.06</v>
      </c>
      <c r="K119" s="34">
        <v>0.3</v>
      </c>
      <c r="L119" s="65" t="s">
        <v>385</v>
      </c>
      <c r="M119" s="65" t="s">
        <v>385</v>
      </c>
      <c r="N119" s="61">
        <v>43983</v>
      </c>
      <c r="O119" s="65"/>
    </row>
    <row r="120" s="4" customFormat="1" ht="85" customHeight="1" spans="1:15">
      <c r="A120" s="28">
        <v>7</v>
      </c>
      <c r="B120" s="29" t="s">
        <v>412</v>
      </c>
      <c r="C120" s="28" t="s">
        <v>24</v>
      </c>
      <c r="D120" s="34" t="s">
        <v>409</v>
      </c>
      <c r="E120" s="34" t="s">
        <v>49</v>
      </c>
      <c r="F120" s="29" t="s">
        <v>413</v>
      </c>
      <c r="G120" s="24">
        <v>981.64</v>
      </c>
      <c r="H120" s="38" t="s">
        <v>414</v>
      </c>
      <c r="I120" s="62">
        <v>24</v>
      </c>
      <c r="J120" s="34">
        <v>0.1586</v>
      </c>
      <c r="K120" s="34">
        <v>0.7349</v>
      </c>
      <c r="L120" s="65" t="s">
        <v>385</v>
      </c>
      <c r="M120" s="65" t="s">
        <v>385</v>
      </c>
      <c r="N120" s="61">
        <v>43983</v>
      </c>
      <c r="O120" s="65"/>
    </row>
    <row r="121" s="4" customFormat="1" ht="55" customHeight="1" spans="1:15">
      <c r="A121" s="28" t="s">
        <v>71</v>
      </c>
      <c r="B121" s="29" t="s">
        <v>415</v>
      </c>
      <c r="C121" s="28"/>
      <c r="D121" s="31"/>
      <c r="E121" s="28"/>
      <c r="F121" s="29"/>
      <c r="G121" s="24">
        <f>SUM(G122:G139)</f>
        <v>4859.903344</v>
      </c>
      <c r="H121" s="33" t="s">
        <v>416</v>
      </c>
      <c r="I121" s="31"/>
      <c r="J121" s="28"/>
      <c r="K121" s="28"/>
      <c r="L121" s="34"/>
      <c r="M121" s="28"/>
      <c r="N121" s="61"/>
      <c r="O121" s="28"/>
    </row>
    <row r="122" s="4" customFormat="1" ht="37" customHeight="1" spans="1:15">
      <c r="A122" s="28">
        <v>1</v>
      </c>
      <c r="B122" s="39" t="s">
        <v>417</v>
      </c>
      <c r="C122" s="28" t="s">
        <v>24</v>
      </c>
      <c r="D122" s="34" t="s">
        <v>68</v>
      </c>
      <c r="E122" s="35" t="s">
        <v>40</v>
      </c>
      <c r="F122" s="39" t="s">
        <v>418</v>
      </c>
      <c r="G122" s="24">
        <v>348.114</v>
      </c>
      <c r="H122" s="39" t="s">
        <v>419</v>
      </c>
      <c r="I122" s="65">
        <v>1</v>
      </c>
      <c r="J122" s="65"/>
      <c r="K122" s="65"/>
      <c r="L122" s="34" t="s">
        <v>420</v>
      </c>
      <c r="M122" s="34" t="s">
        <v>420</v>
      </c>
      <c r="N122" s="61">
        <v>43891</v>
      </c>
      <c r="O122" s="34"/>
    </row>
    <row r="123" s="4" customFormat="1" ht="40" customHeight="1" spans="1:15">
      <c r="A123" s="28">
        <v>2</v>
      </c>
      <c r="B123" s="39" t="s">
        <v>421</v>
      </c>
      <c r="C123" s="28" t="s">
        <v>24</v>
      </c>
      <c r="D123" s="34" t="s">
        <v>68</v>
      </c>
      <c r="E123" s="35" t="s">
        <v>40</v>
      </c>
      <c r="F123" s="39" t="s">
        <v>422</v>
      </c>
      <c r="G123" s="24">
        <v>273.9139</v>
      </c>
      <c r="H123" s="39" t="s">
        <v>419</v>
      </c>
      <c r="I123" s="65">
        <v>1</v>
      </c>
      <c r="J123" s="65"/>
      <c r="K123" s="65"/>
      <c r="L123" s="34" t="s">
        <v>420</v>
      </c>
      <c r="M123" s="34" t="s">
        <v>420</v>
      </c>
      <c r="N123" s="61">
        <v>43891</v>
      </c>
      <c r="O123" s="34"/>
    </row>
    <row r="124" s="4" customFormat="1" ht="40" customHeight="1" spans="1:15">
      <c r="A124" s="28">
        <v>3</v>
      </c>
      <c r="B124" s="39" t="s">
        <v>423</v>
      </c>
      <c r="C124" s="28" t="s">
        <v>24</v>
      </c>
      <c r="D124" s="34" t="s">
        <v>68</v>
      </c>
      <c r="E124" s="35" t="s">
        <v>40</v>
      </c>
      <c r="F124" s="39" t="s">
        <v>424</v>
      </c>
      <c r="G124" s="24">
        <v>307.7778</v>
      </c>
      <c r="H124" s="39" t="s">
        <v>419</v>
      </c>
      <c r="I124" s="65">
        <v>1</v>
      </c>
      <c r="J124" s="65"/>
      <c r="K124" s="65"/>
      <c r="L124" s="34" t="s">
        <v>420</v>
      </c>
      <c r="M124" s="34" t="s">
        <v>420</v>
      </c>
      <c r="N124" s="61">
        <v>43891</v>
      </c>
      <c r="O124" s="34"/>
    </row>
    <row r="125" s="4" customFormat="1" ht="40" customHeight="1" spans="1:15">
      <c r="A125" s="28">
        <v>4</v>
      </c>
      <c r="B125" s="39" t="s">
        <v>425</v>
      </c>
      <c r="C125" s="28" t="s">
        <v>24</v>
      </c>
      <c r="D125" s="34" t="s">
        <v>68</v>
      </c>
      <c r="E125" s="35" t="s">
        <v>55</v>
      </c>
      <c r="F125" s="39" t="s">
        <v>426</v>
      </c>
      <c r="G125" s="24">
        <v>282.1227</v>
      </c>
      <c r="H125" s="39" t="s">
        <v>419</v>
      </c>
      <c r="I125" s="65">
        <v>3</v>
      </c>
      <c r="J125" s="65"/>
      <c r="K125" s="65"/>
      <c r="L125" s="34" t="s">
        <v>420</v>
      </c>
      <c r="M125" s="34" t="s">
        <v>420</v>
      </c>
      <c r="N125" s="61">
        <v>43891</v>
      </c>
      <c r="O125" s="34"/>
    </row>
    <row r="126" s="4" customFormat="1" ht="40" customHeight="1" spans="1:15">
      <c r="A126" s="28">
        <v>5</v>
      </c>
      <c r="B126" s="39" t="s">
        <v>427</v>
      </c>
      <c r="C126" s="28" t="s">
        <v>24</v>
      </c>
      <c r="D126" s="34" t="s">
        <v>68</v>
      </c>
      <c r="E126" s="35" t="s">
        <v>55</v>
      </c>
      <c r="F126" s="39" t="s">
        <v>428</v>
      </c>
      <c r="G126" s="24">
        <v>250.3616</v>
      </c>
      <c r="H126" s="39" t="s">
        <v>419</v>
      </c>
      <c r="I126" s="65">
        <v>1</v>
      </c>
      <c r="J126" s="65"/>
      <c r="K126" s="65"/>
      <c r="L126" s="34" t="s">
        <v>420</v>
      </c>
      <c r="M126" s="34" t="s">
        <v>420</v>
      </c>
      <c r="N126" s="61">
        <v>43891</v>
      </c>
      <c r="O126" s="34"/>
    </row>
    <row r="127" s="4" customFormat="1" ht="40" customHeight="1" spans="1:15">
      <c r="A127" s="28">
        <v>6</v>
      </c>
      <c r="B127" s="39" t="s">
        <v>429</v>
      </c>
      <c r="C127" s="28" t="s">
        <v>24</v>
      </c>
      <c r="D127" s="34" t="s">
        <v>68</v>
      </c>
      <c r="E127" s="35" t="s">
        <v>100</v>
      </c>
      <c r="F127" s="39" t="s">
        <v>430</v>
      </c>
      <c r="G127" s="24">
        <v>321.8613</v>
      </c>
      <c r="H127" s="39" t="s">
        <v>419</v>
      </c>
      <c r="I127" s="65">
        <v>1</v>
      </c>
      <c r="J127" s="65"/>
      <c r="K127" s="65"/>
      <c r="L127" s="34" t="s">
        <v>420</v>
      </c>
      <c r="M127" s="34" t="s">
        <v>420</v>
      </c>
      <c r="N127" s="61">
        <v>43891</v>
      </c>
      <c r="O127" s="34"/>
    </row>
    <row r="128" s="4" customFormat="1" ht="40" customHeight="1" spans="1:15">
      <c r="A128" s="28">
        <v>7</v>
      </c>
      <c r="B128" s="39" t="s">
        <v>431</v>
      </c>
      <c r="C128" s="28" t="s">
        <v>24</v>
      </c>
      <c r="D128" s="34" t="s">
        <v>68</v>
      </c>
      <c r="E128" s="35" t="s">
        <v>81</v>
      </c>
      <c r="F128" s="39" t="s">
        <v>432</v>
      </c>
      <c r="G128" s="24">
        <v>70.651</v>
      </c>
      <c r="H128" s="39" t="s">
        <v>419</v>
      </c>
      <c r="I128" s="65">
        <v>1</v>
      </c>
      <c r="J128" s="65"/>
      <c r="K128" s="65"/>
      <c r="L128" s="34" t="s">
        <v>420</v>
      </c>
      <c r="M128" s="34" t="s">
        <v>420</v>
      </c>
      <c r="N128" s="61">
        <v>43891</v>
      </c>
      <c r="O128" s="34"/>
    </row>
    <row r="129" s="4" customFormat="1" ht="40" customHeight="1" spans="1:15">
      <c r="A129" s="28">
        <v>8</v>
      </c>
      <c r="B129" s="39" t="s">
        <v>433</v>
      </c>
      <c r="C129" s="28" t="s">
        <v>24</v>
      </c>
      <c r="D129" s="34" t="s">
        <v>68</v>
      </c>
      <c r="E129" s="35" t="s">
        <v>434</v>
      </c>
      <c r="F129" s="39" t="s">
        <v>435</v>
      </c>
      <c r="G129" s="24">
        <v>314.5121</v>
      </c>
      <c r="H129" s="39" t="s">
        <v>419</v>
      </c>
      <c r="I129" s="65">
        <v>1</v>
      </c>
      <c r="J129" s="65"/>
      <c r="K129" s="65"/>
      <c r="L129" s="34" t="s">
        <v>420</v>
      </c>
      <c r="M129" s="34" t="s">
        <v>420</v>
      </c>
      <c r="N129" s="61">
        <v>43891</v>
      </c>
      <c r="O129" s="34"/>
    </row>
    <row r="130" s="4" customFormat="1" ht="40" customHeight="1" spans="1:15">
      <c r="A130" s="28">
        <v>9</v>
      </c>
      <c r="B130" s="39" t="s">
        <v>436</v>
      </c>
      <c r="C130" s="28" t="s">
        <v>24</v>
      </c>
      <c r="D130" s="34" t="s">
        <v>68</v>
      </c>
      <c r="E130" s="35" t="s">
        <v>89</v>
      </c>
      <c r="F130" s="39" t="s">
        <v>437</v>
      </c>
      <c r="G130" s="24">
        <v>494.9003</v>
      </c>
      <c r="H130" s="39" t="s">
        <v>419</v>
      </c>
      <c r="I130" s="65">
        <v>1</v>
      </c>
      <c r="J130" s="65"/>
      <c r="K130" s="65"/>
      <c r="L130" s="34" t="s">
        <v>420</v>
      </c>
      <c r="M130" s="34" t="s">
        <v>420</v>
      </c>
      <c r="N130" s="61">
        <v>43891</v>
      </c>
      <c r="O130" s="34"/>
    </row>
    <row r="131" s="4" customFormat="1" ht="40" customHeight="1" spans="1:15">
      <c r="A131" s="28">
        <v>10</v>
      </c>
      <c r="B131" s="39" t="s">
        <v>438</v>
      </c>
      <c r="C131" s="28" t="s">
        <v>24</v>
      </c>
      <c r="D131" s="34" t="s">
        <v>68</v>
      </c>
      <c r="E131" s="35" t="s">
        <v>46</v>
      </c>
      <c r="F131" s="39" t="s">
        <v>439</v>
      </c>
      <c r="G131" s="24">
        <v>281.9983</v>
      </c>
      <c r="H131" s="39" t="s">
        <v>419</v>
      </c>
      <c r="I131" s="65">
        <v>1</v>
      </c>
      <c r="J131" s="65"/>
      <c r="K131" s="65"/>
      <c r="L131" s="34" t="s">
        <v>420</v>
      </c>
      <c r="M131" s="34" t="s">
        <v>420</v>
      </c>
      <c r="N131" s="61">
        <v>43891</v>
      </c>
      <c r="O131" s="34"/>
    </row>
    <row r="132" s="4" customFormat="1" ht="40" customHeight="1" spans="1:15">
      <c r="A132" s="28">
        <v>11</v>
      </c>
      <c r="B132" s="39" t="s">
        <v>440</v>
      </c>
      <c r="C132" s="28" t="s">
        <v>24</v>
      </c>
      <c r="D132" s="34" t="s">
        <v>68</v>
      </c>
      <c r="E132" s="35" t="s">
        <v>69</v>
      </c>
      <c r="F132" s="39" t="s">
        <v>441</v>
      </c>
      <c r="G132" s="24">
        <v>135.5694</v>
      </c>
      <c r="H132" s="39" t="s">
        <v>419</v>
      </c>
      <c r="I132" s="65">
        <v>1</v>
      </c>
      <c r="J132" s="65"/>
      <c r="K132" s="65"/>
      <c r="L132" s="34" t="s">
        <v>420</v>
      </c>
      <c r="M132" s="34" t="s">
        <v>420</v>
      </c>
      <c r="N132" s="61">
        <v>43891</v>
      </c>
      <c r="O132" s="34"/>
    </row>
    <row r="133" s="4" customFormat="1" ht="40" customHeight="1" spans="1:15">
      <c r="A133" s="28">
        <v>12</v>
      </c>
      <c r="B133" s="39" t="s">
        <v>442</v>
      </c>
      <c r="C133" s="28" t="s">
        <v>24</v>
      </c>
      <c r="D133" s="34" t="s">
        <v>68</v>
      </c>
      <c r="E133" s="35" t="s">
        <v>49</v>
      </c>
      <c r="F133" s="39" t="s">
        <v>443</v>
      </c>
      <c r="G133" s="24">
        <v>281.116</v>
      </c>
      <c r="H133" s="39" t="s">
        <v>419</v>
      </c>
      <c r="I133" s="65">
        <v>1</v>
      </c>
      <c r="J133" s="65"/>
      <c r="K133" s="65"/>
      <c r="L133" s="34" t="s">
        <v>420</v>
      </c>
      <c r="M133" s="34" t="s">
        <v>420</v>
      </c>
      <c r="N133" s="61">
        <v>43891</v>
      </c>
      <c r="O133" s="34"/>
    </row>
    <row r="134" s="4" customFormat="1" ht="40" customHeight="1" spans="1:15">
      <c r="A134" s="28">
        <v>13</v>
      </c>
      <c r="B134" s="39" t="s">
        <v>444</v>
      </c>
      <c r="C134" s="28" t="s">
        <v>24</v>
      </c>
      <c r="D134" s="34" t="s">
        <v>68</v>
      </c>
      <c r="E134" s="35" t="s">
        <v>46</v>
      </c>
      <c r="F134" s="39" t="s">
        <v>445</v>
      </c>
      <c r="G134" s="24">
        <v>168.6015</v>
      </c>
      <c r="H134" s="39" t="s">
        <v>419</v>
      </c>
      <c r="I134" s="65">
        <v>1</v>
      </c>
      <c r="J134" s="65"/>
      <c r="K134" s="65"/>
      <c r="L134" s="34" t="s">
        <v>420</v>
      </c>
      <c r="M134" s="34" t="s">
        <v>420</v>
      </c>
      <c r="N134" s="61">
        <v>43891</v>
      </c>
      <c r="O134" s="34"/>
    </row>
    <row r="135" s="4" customFormat="1" ht="40" customHeight="1" spans="1:15">
      <c r="A135" s="28">
        <v>14</v>
      </c>
      <c r="B135" s="39" t="s">
        <v>446</v>
      </c>
      <c r="C135" s="28" t="s">
        <v>24</v>
      </c>
      <c r="D135" s="34" t="s">
        <v>68</v>
      </c>
      <c r="E135" s="35" t="s">
        <v>49</v>
      </c>
      <c r="F135" s="39" t="s">
        <v>447</v>
      </c>
      <c r="G135" s="24">
        <v>293.5</v>
      </c>
      <c r="H135" s="39" t="s">
        <v>419</v>
      </c>
      <c r="I135" s="65">
        <v>1</v>
      </c>
      <c r="J135" s="65"/>
      <c r="K135" s="65"/>
      <c r="L135" s="34" t="s">
        <v>420</v>
      </c>
      <c r="M135" s="34" t="s">
        <v>420</v>
      </c>
      <c r="N135" s="61">
        <v>43891</v>
      </c>
      <c r="O135" s="34"/>
    </row>
    <row r="136" s="4" customFormat="1" ht="40" customHeight="1" spans="1:15">
      <c r="A136" s="28">
        <v>15</v>
      </c>
      <c r="B136" s="39" t="s">
        <v>448</v>
      </c>
      <c r="C136" s="28" t="s">
        <v>24</v>
      </c>
      <c r="D136" s="34" t="s">
        <v>68</v>
      </c>
      <c r="E136" s="34" t="s">
        <v>81</v>
      </c>
      <c r="F136" s="39" t="s">
        <v>449</v>
      </c>
      <c r="G136" s="24">
        <v>105.5</v>
      </c>
      <c r="H136" s="39" t="s">
        <v>419</v>
      </c>
      <c r="I136" s="65">
        <v>1</v>
      </c>
      <c r="J136" s="65"/>
      <c r="K136" s="65"/>
      <c r="L136" s="34" t="s">
        <v>420</v>
      </c>
      <c r="M136" s="34" t="s">
        <v>420</v>
      </c>
      <c r="N136" s="61">
        <v>43891</v>
      </c>
      <c r="O136" s="34"/>
    </row>
    <row r="137" s="4" customFormat="1" ht="40" customHeight="1" spans="1:15">
      <c r="A137" s="28">
        <v>16</v>
      </c>
      <c r="B137" s="39" t="s">
        <v>450</v>
      </c>
      <c r="C137" s="28" t="s">
        <v>24</v>
      </c>
      <c r="D137" s="34" t="s">
        <v>238</v>
      </c>
      <c r="E137" s="35" t="s">
        <v>69</v>
      </c>
      <c r="F137" s="39" t="s">
        <v>451</v>
      </c>
      <c r="G137" s="24">
        <v>152.117186</v>
      </c>
      <c r="H137" s="39" t="s">
        <v>419</v>
      </c>
      <c r="I137" s="65">
        <v>1</v>
      </c>
      <c r="J137" s="65"/>
      <c r="K137" s="65"/>
      <c r="L137" s="34" t="s">
        <v>420</v>
      </c>
      <c r="M137" s="34" t="s">
        <v>420</v>
      </c>
      <c r="N137" s="61">
        <v>43891</v>
      </c>
      <c r="O137" s="34"/>
    </row>
    <row r="138" s="4" customFormat="1" ht="40" customHeight="1" spans="1:15">
      <c r="A138" s="28">
        <v>17</v>
      </c>
      <c r="B138" s="39" t="s">
        <v>452</v>
      </c>
      <c r="C138" s="28" t="s">
        <v>24</v>
      </c>
      <c r="D138" s="34" t="s">
        <v>68</v>
      </c>
      <c r="E138" s="35" t="s">
        <v>111</v>
      </c>
      <c r="F138" s="39" t="s">
        <v>453</v>
      </c>
      <c r="G138" s="24">
        <v>161.896258</v>
      </c>
      <c r="H138" s="39" t="s">
        <v>419</v>
      </c>
      <c r="I138" s="65">
        <v>1</v>
      </c>
      <c r="J138" s="65"/>
      <c r="K138" s="65"/>
      <c r="L138" s="34" t="s">
        <v>420</v>
      </c>
      <c r="M138" s="34" t="s">
        <v>420</v>
      </c>
      <c r="N138" s="61">
        <v>43891</v>
      </c>
      <c r="O138" s="34"/>
    </row>
    <row r="139" s="4" customFormat="1" ht="66" customHeight="1" spans="1:15">
      <c r="A139" s="28">
        <v>18</v>
      </c>
      <c r="B139" s="39" t="s">
        <v>454</v>
      </c>
      <c r="C139" s="28" t="s">
        <v>24</v>
      </c>
      <c r="D139" s="34" t="s">
        <v>455</v>
      </c>
      <c r="E139" s="35" t="s">
        <v>26</v>
      </c>
      <c r="F139" s="45" t="s">
        <v>456</v>
      </c>
      <c r="G139" s="24">
        <f>110.39+505</f>
        <v>615.39</v>
      </c>
      <c r="H139" s="39" t="s">
        <v>419</v>
      </c>
      <c r="I139" s="65">
        <v>1</v>
      </c>
      <c r="J139" s="65"/>
      <c r="K139" s="65"/>
      <c r="L139" s="34" t="s">
        <v>420</v>
      </c>
      <c r="M139" s="34" t="s">
        <v>420</v>
      </c>
      <c r="N139" s="61">
        <v>43983</v>
      </c>
      <c r="O139" s="34"/>
    </row>
    <row r="140" s="4" customFormat="1" ht="40" customHeight="1" spans="1:15">
      <c r="A140" s="28" t="s">
        <v>76</v>
      </c>
      <c r="B140" s="39" t="s">
        <v>457</v>
      </c>
      <c r="C140" s="28"/>
      <c r="D140" s="34"/>
      <c r="E140" s="34"/>
      <c r="F140" s="39"/>
      <c r="G140" s="24">
        <f>SUM(G141:G296)</f>
        <v>26409.45</v>
      </c>
      <c r="H140" s="33"/>
      <c r="I140" s="65"/>
      <c r="J140" s="65"/>
      <c r="K140" s="65"/>
      <c r="L140" s="34"/>
      <c r="M140" s="28"/>
      <c r="N140" s="61"/>
      <c r="O140" s="28"/>
    </row>
    <row r="141" s="4" customFormat="1" ht="60" customHeight="1" spans="1:15">
      <c r="A141" s="62">
        <v>1</v>
      </c>
      <c r="B141" s="39" t="s">
        <v>458</v>
      </c>
      <c r="C141" s="34" t="s">
        <v>24</v>
      </c>
      <c r="D141" s="34" t="s">
        <v>459</v>
      </c>
      <c r="E141" s="34" t="s">
        <v>460</v>
      </c>
      <c r="F141" s="42" t="s">
        <v>461</v>
      </c>
      <c r="G141" s="65">
        <v>107.8</v>
      </c>
      <c r="H141" s="38" t="s">
        <v>462</v>
      </c>
      <c r="I141" s="65">
        <v>2</v>
      </c>
      <c r="J141" s="65">
        <v>0.0008</v>
      </c>
      <c r="K141" s="65">
        <v>0.003</v>
      </c>
      <c r="L141" s="62" t="s">
        <v>75</v>
      </c>
      <c r="M141" s="62" t="s">
        <v>75</v>
      </c>
      <c r="N141" s="61">
        <v>43891</v>
      </c>
      <c r="O141" s="62"/>
    </row>
    <row r="142" s="4" customFormat="1" ht="35" customHeight="1" spans="1:15">
      <c r="A142" s="62">
        <v>2</v>
      </c>
      <c r="B142" s="39" t="s">
        <v>463</v>
      </c>
      <c r="C142" s="34" t="s">
        <v>24</v>
      </c>
      <c r="D142" s="34" t="s">
        <v>459</v>
      </c>
      <c r="E142" s="34" t="s">
        <v>464</v>
      </c>
      <c r="F142" s="42" t="s">
        <v>465</v>
      </c>
      <c r="G142" s="65">
        <v>105</v>
      </c>
      <c r="H142" s="38" t="s">
        <v>462</v>
      </c>
      <c r="I142" s="65">
        <v>2</v>
      </c>
      <c r="J142" s="65">
        <v>0.0023</v>
      </c>
      <c r="K142" s="65">
        <v>0.0086</v>
      </c>
      <c r="L142" s="62" t="s">
        <v>75</v>
      </c>
      <c r="M142" s="62" t="s">
        <v>75</v>
      </c>
      <c r="N142" s="61">
        <v>43891</v>
      </c>
      <c r="O142" s="62"/>
    </row>
    <row r="143" s="4" customFormat="1" ht="35" customHeight="1" spans="1:15">
      <c r="A143" s="62">
        <v>3</v>
      </c>
      <c r="B143" s="39" t="s">
        <v>466</v>
      </c>
      <c r="C143" s="34" t="s">
        <v>24</v>
      </c>
      <c r="D143" s="34" t="s">
        <v>459</v>
      </c>
      <c r="E143" s="34" t="s">
        <v>467</v>
      </c>
      <c r="F143" s="42" t="s">
        <v>468</v>
      </c>
      <c r="G143" s="65">
        <v>195</v>
      </c>
      <c r="H143" s="38" t="s">
        <v>462</v>
      </c>
      <c r="I143" s="65">
        <v>1</v>
      </c>
      <c r="J143" s="65">
        <v>0.001</v>
      </c>
      <c r="K143" s="65">
        <v>0.0047</v>
      </c>
      <c r="L143" s="62" t="s">
        <v>75</v>
      </c>
      <c r="M143" s="62" t="s">
        <v>75</v>
      </c>
      <c r="N143" s="61">
        <v>43891</v>
      </c>
      <c r="O143" s="62"/>
    </row>
    <row r="144" s="4" customFormat="1" ht="35" customHeight="1" spans="1:15">
      <c r="A144" s="62">
        <v>4</v>
      </c>
      <c r="B144" s="39" t="s">
        <v>469</v>
      </c>
      <c r="C144" s="34" t="s">
        <v>24</v>
      </c>
      <c r="D144" s="34" t="s">
        <v>459</v>
      </c>
      <c r="E144" s="34" t="s">
        <v>470</v>
      </c>
      <c r="F144" s="42" t="s">
        <v>471</v>
      </c>
      <c r="G144" s="65">
        <v>280</v>
      </c>
      <c r="H144" s="38" t="s">
        <v>462</v>
      </c>
      <c r="I144" s="65">
        <v>1</v>
      </c>
      <c r="J144" s="65">
        <v>0.0011</v>
      </c>
      <c r="K144" s="65">
        <v>0.0039</v>
      </c>
      <c r="L144" s="62" t="s">
        <v>75</v>
      </c>
      <c r="M144" s="62" t="s">
        <v>75</v>
      </c>
      <c r="N144" s="61">
        <v>43891</v>
      </c>
      <c r="O144" s="62"/>
    </row>
    <row r="145" s="4" customFormat="1" ht="35" customHeight="1" spans="1:15">
      <c r="A145" s="62">
        <v>5</v>
      </c>
      <c r="B145" s="39" t="s">
        <v>472</v>
      </c>
      <c r="C145" s="34" t="s">
        <v>24</v>
      </c>
      <c r="D145" s="34" t="s">
        <v>459</v>
      </c>
      <c r="E145" s="34" t="s">
        <v>473</v>
      </c>
      <c r="F145" s="42" t="s">
        <v>474</v>
      </c>
      <c r="G145" s="65">
        <v>175</v>
      </c>
      <c r="H145" s="38" t="s">
        <v>462</v>
      </c>
      <c r="I145" s="65">
        <v>2</v>
      </c>
      <c r="J145" s="65">
        <v>0.0023</v>
      </c>
      <c r="K145" s="65">
        <v>0.0079</v>
      </c>
      <c r="L145" s="62" t="s">
        <v>75</v>
      </c>
      <c r="M145" s="62" t="s">
        <v>75</v>
      </c>
      <c r="N145" s="61">
        <v>43891</v>
      </c>
      <c r="O145" s="62"/>
    </row>
    <row r="146" s="4" customFormat="1" ht="35" customHeight="1" spans="1:15">
      <c r="A146" s="62">
        <v>6</v>
      </c>
      <c r="B146" s="39" t="s">
        <v>475</v>
      </c>
      <c r="C146" s="34" t="s">
        <v>24</v>
      </c>
      <c r="D146" s="34" t="s">
        <v>459</v>
      </c>
      <c r="E146" s="34" t="s">
        <v>467</v>
      </c>
      <c r="F146" s="42" t="s">
        <v>476</v>
      </c>
      <c r="G146" s="65">
        <v>70</v>
      </c>
      <c r="H146" s="38" t="s">
        <v>462</v>
      </c>
      <c r="I146" s="65">
        <v>1</v>
      </c>
      <c r="J146" s="65">
        <v>0.0011</v>
      </c>
      <c r="K146" s="65">
        <v>0.0048</v>
      </c>
      <c r="L146" s="62" t="s">
        <v>75</v>
      </c>
      <c r="M146" s="62" t="s">
        <v>75</v>
      </c>
      <c r="N146" s="61">
        <v>43891</v>
      </c>
      <c r="O146" s="62"/>
    </row>
    <row r="147" s="4" customFormat="1" ht="35" customHeight="1" spans="1:15">
      <c r="A147" s="62">
        <v>7</v>
      </c>
      <c r="B147" s="39" t="s">
        <v>477</v>
      </c>
      <c r="C147" s="34" t="s">
        <v>24</v>
      </c>
      <c r="D147" s="34" t="s">
        <v>459</v>
      </c>
      <c r="E147" s="34" t="s">
        <v>470</v>
      </c>
      <c r="F147" s="42" t="s">
        <v>478</v>
      </c>
      <c r="G147" s="65">
        <v>56</v>
      </c>
      <c r="H147" s="38" t="s">
        <v>462</v>
      </c>
      <c r="I147" s="65">
        <v>1</v>
      </c>
      <c r="J147" s="65">
        <v>0.0001</v>
      </c>
      <c r="K147" s="65">
        <v>0.0004</v>
      </c>
      <c r="L147" s="62" t="s">
        <v>75</v>
      </c>
      <c r="M147" s="62" t="s">
        <v>75</v>
      </c>
      <c r="N147" s="61">
        <v>43891</v>
      </c>
      <c r="O147" s="62"/>
    </row>
    <row r="148" s="4" customFormat="1" ht="35" customHeight="1" spans="1:15">
      <c r="A148" s="62">
        <v>8</v>
      </c>
      <c r="B148" s="39" t="s">
        <v>479</v>
      </c>
      <c r="C148" s="34" t="s">
        <v>24</v>
      </c>
      <c r="D148" s="34" t="s">
        <v>459</v>
      </c>
      <c r="E148" s="34" t="s">
        <v>480</v>
      </c>
      <c r="F148" s="42" t="s">
        <v>481</v>
      </c>
      <c r="G148" s="65">
        <v>21</v>
      </c>
      <c r="H148" s="38" t="s">
        <v>462</v>
      </c>
      <c r="I148" s="65">
        <v>1</v>
      </c>
      <c r="J148" s="65">
        <v>0.0002</v>
      </c>
      <c r="K148" s="65">
        <v>0.001</v>
      </c>
      <c r="L148" s="62" t="s">
        <v>75</v>
      </c>
      <c r="M148" s="62" t="s">
        <v>75</v>
      </c>
      <c r="N148" s="61">
        <v>43891</v>
      </c>
      <c r="O148" s="62"/>
    </row>
    <row r="149" s="4" customFormat="1" ht="35" customHeight="1" spans="1:15">
      <c r="A149" s="62">
        <v>9</v>
      </c>
      <c r="B149" s="39" t="s">
        <v>482</v>
      </c>
      <c r="C149" s="34" t="s">
        <v>24</v>
      </c>
      <c r="D149" s="34" t="s">
        <v>459</v>
      </c>
      <c r="E149" s="34" t="s">
        <v>483</v>
      </c>
      <c r="F149" s="39" t="s">
        <v>484</v>
      </c>
      <c r="G149" s="65">
        <v>302.4</v>
      </c>
      <c r="H149" s="38" t="s">
        <v>485</v>
      </c>
      <c r="I149" s="65">
        <v>1</v>
      </c>
      <c r="J149" s="65">
        <v>0.0044</v>
      </c>
      <c r="K149" s="65">
        <v>0.017</v>
      </c>
      <c r="L149" s="62" t="s">
        <v>75</v>
      </c>
      <c r="M149" s="62" t="s">
        <v>75</v>
      </c>
      <c r="N149" s="61">
        <v>43891</v>
      </c>
      <c r="O149" s="62"/>
    </row>
    <row r="150" s="4" customFormat="1" ht="35" customHeight="1" spans="1:15">
      <c r="A150" s="62">
        <v>10</v>
      </c>
      <c r="B150" s="39" t="s">
        <v>486</v>
      </c>
      <c r="C150" s="34" t="s">
        <v>24</v>
      </c>
      <c r="D150" s="34" t="s">
        <v>459</v>
      </c>
      <c r="E150" s="34" t="s">
        <v>487</v>
      </c>
      <c r="F150" s="39" t="s">
        <v>488</v>
      </c>
      <c r="G150" s="65">
        <v>140</v>
      </c>
      <c r="H150" s="39" t="s">
        <v>489</v>
      </c>
      <c r="I150" s="34">
        <v>1</v>
      </c>
      <c r="J150" s="65">
        <v>0.0031</v>
      </c>
      <c r="K150" s="65">
        <v>0.0126</v>
      </c>
      <c r="L150" s="62" t="s">
        <v>75</v>
      </c>
      <c r="M150" s="62" t="s">
        <v>75</v>
      </c>
      <c r="N150" s="61">
        <v>43891</v>
      </c>
      <c r="O150" s="62"/>
    </row>
    <row r="151" s="4" customFormat="1" ht="35" customHeight="1" spans="1:15">
      <c r="A151" s="62">
        <v>11</v>
      </c>
      <c r="B151" s="39" t="s">
        <v>490</v>
      </c>
      <c r="C151" s="34" t="s">
        <v>24</v>
      </c>
      <c r="D151" s="34" t="s">
        <v>459</v>
      </c>
      <c r="E151" s="34" t="s">
        <v>491</v>
      </c>
      <c r="F151" s="39" t="s">
        <v>492</v>
      </c>
      <c r="G151" s="65">
        <v>266</v>
      </c>
      <c r="H151" s="39" t="s">
        <v>493</v>
      </c>
      <c r="I151" s="34">
        <v>1</v>
      </c>
      <c r="J151" s="65">
        <v>0.0065</v>
      </c>
      <c r="K151" s="65">
        <v>0.078</v>
      </c>
      <c r="L151" s="62" t="s">
        <v>75</v>
      </c>
      <c r="M151" s="62" t="s">
        <v>75</v>
      </c>
      <c r="N151" s="61">
        <v>43891</v>
      </c>
      <c r="O151" s="62"/>
    </row>
    <row r="152" s="4" customFormat="1" ht="35" customHeight="1" spans="1:15">
      <c r="A152" s="62">
        <v>12</v>
      </c>
      <c r="B152" s="39" t="s">
        <v>494</v>
      </c>
      <c r="C152" s="34" t="s">
        <v>24</v>
      </c>
      <c r="D152" s="34" t="s">
        <v>459</v>
      </c>
      <c r="E152" s="34" t="s">
        <v>495</v>
      </c>
      <c r="F152" s="39" t="s">
        <v>496</v>
      </c>
      <c r="G152" s="65">
        <v>133</v>
      </c>
      <c r="H152" s="38" t="s">
        <v>497</v>
      </c>
      <c r="I152" s="65">
        <v>1</v>
      </c>
      <c r="J152" s="65">
        <v>0.016</v>
      </c>
      <c r="K152" s="65">
        <v>0.069</v>
      </c>
      <c r="L152" s="62" t="s">
        <v>75</v>
      </c>
      <c r="M152" s="62" t="s">
        <v>75</v>
      </c>
      <c r="N152" s="61">
        <v>43891</v>
      </c>
      <c r="O152" s="62"/>
    </row>
    <row r="153" s="4" customFormat="1" ht="35" customHeight="1" spans="1:15">
      <c r="A153" s="89">
        <v>13</v>
      </c>
      <c r="B153" s="39" t="s">
        <v>498</v>
      </c>
      <c r="C153" s="34" t="s">
        <v>24</v>
      </c>
      <c r="D153" s="34" t="s">
        <v>459</v>
      </c>
      <c r="E153" s="34" t="s">
        <v>499</v>
      </c>
      <c r="F153" s="39" t="s">
        <v>500</v>
      </c>
      <c r="G153" s="65">
        <v>140</v>
      </c>
      <c r="H153" s="39" t="s">
        <v>501</v>
      </c>
      <c r="I153" s="34">
        <v>1</v>
      </c>
      <c r="J153" s="34">
        <v>0.0078</v>
      </c>
      <c r="K153" s="34">
        <v>0.0345</v>
      </c>
      <c r="L153" s="62" t="s">
        <v>75</v>
      </c>
      <c r="M153" s="62" t="s">
        <v>75</v>
      </c>
      <c r="N153" s="61">
        <v>43891</v>
      </c>
      <c r="O153" s="62"/>
    </row>
    <row r="154" s="4" customFormat="1" ht="35" customHeight="1" spans="1:15">
      <c r="A154" s="89">
        <v>14</v>
      </c>
      <c r="B154" s="39" t="s">
        <v>502</v>
      </c>
      <c r="C154" s="34" t="s">
        <v>24</v>
      </c>
      <c r="D154" s="34" t="s">
        <v>459</v>
      </c>
      <c r="E154" s="34" t="s">
        <v>503</v>
      </c>
      <c r="F154" s="39" t="s">
        <v>504</v>
      </c>
      <c r="G154" s="65">
        <v>192.5</v>
      </c>
      <c r="H154" s="39" t="s">
        <v>505</v>
      </c>
      <c r="I154" s="34">
        <v>1</v>
      </c>
      <c r="J154" s="34">
        <v>0.0031</v>
      </c>
      <c r="K154" s="34">
        <v>0.0127</v>
      </c>
      <c r="L154" s="62" t="s">
        <v>75</v>
      </c>
      <c r="M154" s="62" t="s">
        <v>75</v>
      </c>
      <c r="N154" s="61">
        <v>43891</v>
      </c>
      <c r="O154" s="62"/>
    </row>
    <row r="155" s="4" customFormat="1" ht="35" customHeight="1" spans="1:15">
      <c r="A155" s="89">
        <v>15</v>
      </c>
      <c r="B155" s="39" t="s">
        <v>506</v>
      </c>
      <c r="C155" s="34" t="s">
        <v>24</v>
      </c>
      <c r="D155" s="34" t="s">
        <v>459</v>
      </c>
      <c r="E155" s="34" t="s">
        <v>507</v>
      </c>
      <c r="F155" s="39" t="s">
        <v>508</v>
      </c>
      <c r="G155" s="63">
        <v>140</v>
      </c>
      <c r="H155" s="39" t="s">
        <v>509</v>
      </c>
      <c r="I155" s="62">
        <v>1</v>
      </c>
      <c r="J155" s="34">
        <v>0.0036</v>
      </c>
      <c r="K155" s="34">
        <v>0.0163</v>
      </c>
      <c r="L155" s="62" t="s">
        <v>75</v>
      </c>
      <c r="M155" s="62" t="s">
        <v>75</v>
      </c>
      <c r="N155" s="61">
        <v>43891</v>
      </c>
      <c r="O155" s="62"/>
    </row>
    <row r="156" s="4" customFormat="1" ht="35" customHeight="1" spans="1:15">
      <c r="A156" s="89">
        <v>16</v>
      </c>
      <c r="B156" s="46" t="s">
        <v>510</v>
      </c>
      <c r="C156" s="49" t="s">
        <v>24</v>
      </c>
      <c r="D156" s="34" t="s">
        <v>459</v>
      </c>
      <c r="E156" s="49" t="s">
        <v>511</v>
      </c>
      <c r="F156" s="90" t="s">
        <v>512</v>
      </c>
      <c r="G156" s="76">
        <v>240</v>
      </c>
      <c r="H156" s="38" t="s">
        <v>513</v>
      </c>
      <c r="I156" s="91">
        <v>1</v>
      </c>
      <c r="J156" s="91">
        <v>0.0021</v>
      </c>
      <c r="K156" s="91">
        <v>0.0069</v>
      </c>
      <c r="L156" s="62" t="s">
        <v>75</v>
      </c>
      <c r="M156" s="62" t="s">
        <v>75</v>
      </c>
      <c r="N156" s="61">
        <v>43891</v>
      </c>
      <c r="O156" s="62"/>
    </row>
    <row r="157" s="4" customFormat="1" ht="35" customHeight="1" spans="1:15">
      <c r="A157" s="89">
        <v>17</v>
      </c>
      <c r="B157" s="46" t="s">
        <v>514</v>
      </c>
      <c r="C157" s="49" t="s">
        <v>24</v>
      </c>
      <c r="D157" s="34" t="s">
        <v>459</v>
      </c>
      <c r="E157" s="49" t="s">
        <v>515</v>
      </c>
      <c r="F157" s="90" t="s">
        <v>516</v>
      </c>
      <c r="G157" s="76">
        <v>175</v>
      </c>
      <c r="H157" s="38" t="s">
        <v>517</v>
      </c>
      <c r="I157" s="91">
        <v>2</v>
      </c>
      <c r="J157" s="91">
        <v>0.0045</v>
      </c>
      <c r="K157" s="91">
        <v>0.0083</v>
      </c>
      <c r="L157" s="62" t="s">
        <v>75</v>
      </c>
      <c r="M157" s="62" t="s">
        <v>75</v>
      </c>
      <c r="N157" s="61">
        <v>43891</v>
      </c>
      <c r="O157" s="62"/>
    </row>
    <row r="158" s="4" customFormat="1" ht="35" customHeight="1" spans="1:15">
      <c r="A158" s="89">
        <v>18</v>
      </c>
      <c r="B158" s="46" t="s">
        <v>518</v>
      </c>
      <c r="C158" s="49" t="s">
        <v>24</v>
      </c>
      <c r="D158" s="34" t="s">
        <v>459</v>
      </c>
      <c r="E158" s="49" t="s">
        <v>519</v>
      </c>
      <c r="F158" s="90" t="s">
        <v>520</v>
      </c>
      <c r="G158" s="76">
        <v>525</v>
      </c>
      <c r="H158" s="38" t="s">
        <v>521</v>
      </c>
      <c r="I158" s="91">
        <v>1</v>
      </c>
      <c r="J158" s="91">
        <v>0.0086</v>
      </c>
      <c r="K158" s="91">
        <v>0.0293</v>
      </c>
      <c r="L158" s="62" t="s">
        <v>75</v>
      </c>
      <c r="M158" s="62" t="s">
        <v>75</v>
      </c>
      <c r="N158" s="61">
        <v>43891</v>
      </c>
      <c r="O158" s="62"/>
    </row>
    <row r="159" s="4" customFormat="1" ht="35" customHeight="1" spans="1:15">
      <c r="A159" s="89">
        <v>19</v>
      </c>
      <c r="B159" s="46" t="s">
        <v>522</v>
      </c>
      <c r="C159" s="49" t="s">
        <v>24</v>
      </c>
      <c r="D159" s="34" t="s">
        <v>459</v>
      </c>
      <c r="E159" s="49" t="s">
        <v>523</v>
      </c>
      <c r="F159" s="90" t="s">
        <v>524</v>
      </c>
      <c r="G159" s="76">
        <v>490</v>
      </c>
      <c r="H159" s="38" t="s">
        <v>525</v>
      </c>
      <c r="I159" s="91">
        <v>1</v>
      </c>
      <c r="J159" s="91">
        <v>0.0044</v>
      </c>
      <c r="K159" s="91">
        <v>0.017</v>
      </c>
      <c r="L159" s="62" t="s">
        <v>75</v>
      </c>
      <c r="M159" s="62" t="s">
        <v>75</v>
      </c>
      <c r="N159" s="61">
        <v>43891</v>
      </c>
      <c r="O159" s="62"/>
    </row>
    <row r="160" s="4" customFormat="1" ht="35" customHeight="1" spans="1:15">
      <c r="A160" s="89">
        <v>20</v>
      </c>
      <c r="B160" s="46" t="s">
        <v>526</v>
      </c>
      <c r="C160" s="49" t="s">
        <v>24</v>
      </c>
      <c r="D160" s="34" t="s">
        <v>459</v>
      </c>
      <c r="E160" s="49" t="s">
        <v>527</v>
      </c>
      <c r="F160" s="90" t="s">
        <v>528</v>
      </c>
      <c r="G160" s="76">
        <v>560</v>
      </c>
      <c r="H160" s="38" t="s">
        <v>529</v>
      </c>
      <c r="I160" s="91">
        <v>1</v>
      </c>
      <c r="J160" s="91">
        <v>0.0031</v>
      </c>
      <c r="K160" s="91">
        <v>0.0126</v>
      </c>
      <c r="L160" s="62" t="s">
        <v>75</v>
      </c>
      <c r="M160" s="62" t="s">
        <v>75</v>
      </c>
      <c r="N160" s="61">
        <v>43891</v>
      </c>
      <c r="O160" s="62"/>
    </row>
    <row r="161" s="4" customFormat="1" ht="35" customHeight="1" spans="1:15">
      <c r="A161" s="89">
        <v>21</v>
      </c>
      <c r="B161" s="46" t="s">
        <v>530</v>
      </c>
      <c r="C161" s="49" t="s">
        <v>24</v>
      </c>
      <c r="D161" s="34" t="s">
        <v>459</v>
      </c>
      <c r="E161" s="49" t="s">
        <v>531</v>
      </c>
      <c r="F161" s="90" t="s">
        <v>532</v>
      </c>
      <c r="G161" s="76">
        <v>231</v>
      </c>
      <c r="H161" s="38" t="s">
        <v>533</v>
      </c>
      <c r="I161" s="91">
        <v>1</v>
      </c>
      <c r="J161" s="91">
        <v>0.0065</v>
      </c>
      <c r="K161" s="91">
        <v>0.078</v>
      </c>
      <c r="L161" s="62" t="s">
        <v>75</v>
      </c>
      <c r="M161" s="62" t="s">
        <v>75</v>
      </c>
      <c r="N161" s="61">
        <v>43891</v>
      </c>
      <c r="O161" s="62"/>
    </row>
    <row r="162" s="4" customFormat="1" ht="51" customHeight="1" spans="1:15">
      <c r="A162" s="89">
        <v>22</v>
      </c>
      <c r="B162" s="46" t="s">
        <v>534</v>
      </c>
      <c r="C162" s="49" t="s">
        <v>24</v>
      </c>
      <c r="D162" s="34" t="s">
        <v>459</v>
      </c>
      <c r="E162" s="49" t="s">
        <v>535</v>
      </c>
      <c r="F162" s="90" t="s">
        <v>536</v>
      </c>
      <c r="G162" s="76">
        <v>945</v>
      </c>
      <c r="H162" s="38" t="s">
        <v>462</v>
      </c>
      <c r="I162" s="91">
        <v>1</v>
      </c>
      <c r="J162" s="91">
        <v>0.016</v>
      </c>
      <c r="K162" s="91">
        <v>0.069</v>
      </c>
      <c r="L162" s="62" t="s">
        <v>75</v>
      </c>
      <c r="M162" s="62" t="s">
        <v>75</v>
      </c>
      <c r="N162" s="61">
        <v>43891</v>
      </c>
      <c r="O162" s="62"/>
    </row>
    <row r="163" s="4" customFormat="1" ht="51" customHeight="1" spans="1:15">
      <c r="A163" s="89">
        <v>23</v>
      </c>
      <c r="B163" s="46" t="s">
        <v>537</v>
      </c>
      <c r="C163" s="49" t="s">
        <v>24</v>
      </c>
      <c r="D163" s="34" t="s">
        <v>459</v>
      </c>
      <c r="E163" s="49" t="s">
        <v>538</v>
      </c>
      <c r="F163" s="90" t="s">
        <v>539</v>
      </c>
      <c r="G163" s="76">
        <v>126</v>
      </c>
      <c r="H163" s="38" t="s">
        <v>540</v>
      </c>
      <c r="I163" s="91">
        <v>1</v>
      </c>
      <c r="J163" s="91">
        <v>0.0086</v>
      </c>
      <c r="K163" s="91">
        <v>0.0341</v>
      </c>
      <c r="L163" s="62" t="s">
        <v>75</v>
      </c>
      <c r="M163" s="62" t="s">
        <v>75</v>
      </c>
      <c r="N163" s="61">
        <v>43891</v>
      </c>
      <c r="O163" s="62"/>
    </row>
    <row r="164" s="4" customFormat="1" ht="35" customHeight="1" spans="1:15">
      <c r="A164" s="89">
        <v>24</v>
      </c>
      <c r="B164" s="46" t="s">
        <v>541</v>
      </c>
      <c r="C164" s="49" t="s">
        <v>24</v>
      </c>
      <c r="D164" s="34" t="s">
        <v>459</v>
      </c>
      <c r="E164" s="49" t="s">
        <v>542</v>
      </c>
      <c r="F164" s="90" t="s">
        <v>543</v>
      </c>
      <c r="G164" s="76">
        <v>150.5</v>
      </c>
      <c r="H164" s="42" t="s">
        <v>544</v>
      </c>
      <c r="I164" s="92">
        <v>1</v>
      </c>
      <c r="J164" s="35">
        <v>0.0029</v>
      </c>
      <c r="K164" s="35">
        <v>0.0131</v>
      </c>
      <c r="L164" s="62" t="s">
        <v>75</v>
      </c>
      <c r="M164" s="62" t="s">
        <v>75</v>
      </c>
      <c r="N164" s="61">
        <v>43891</v>
      </c>
      <c r="O164" s="62"/>
    </row>
    <row r="165" s="4" customFormat="1" ht="35" customHeight="1" spans="1:15">
      <c r="A165" s="89">
        <v>25</v>
      </c>
      <c r="B165" s="46" t="s">
        <v>545</v>
      </c>
      <c r="C165" s="49" t="s">
        <v>24</v>
      </c>
      <c r="D165" s="34" t="s">
        <v>459</v>
      </c>
      <c r="E165" s="49" t="s">
        <v>546</v>
      </c>
      <c r="F165" s="90" t="s">
        <v>547</v>
      </c>
      <c r="G165" s="76">
        <v>336</v>
      </c>
      <c r="H165" s="38" t="s">
        <v>548</v>
      </c>
      <c r="I165" s="91">
        <v>1</v>
      </c>
      <c r="J165" s="91">
        <v>0.0033</v>
      </c>
      <c r="K165" s="91">
        <v>0.0159</v>
      </c>
      <c r="L165" s="62" t="s">
        <v>75</v>
      </c>
      <c r="M165" s="62" t="s">
        <v>75</v>
      </c>
      <c r="N165" s="61">
        <v>43891</v>
      </c>
      <c r="O165" s="62"/>
    </row>
    <row r="166" s="4" customFormat="1" ht="35" customHeight="1" spans="1:15">
      <c r="A166" s="89">
        <v>26</v>
      </c>
      <c r="B166" s="46" t="s">
        <v>549</v>
      </c>
      <c r="C166" s="49" t="s">
        <v>24</v>
      </c>
      <c r="D166" s="34" t="s">
        <v>459</v>
      </c>
      <c r="E166" s="49" t="s">
        <v>550</v>
      </c>
      <c r="F166" s="90" t="s">
        <v>551</v>
      </c>
      <c r="G166" s="76">
        <v>315</v>
      </c>
      <c r="H166" s="38" t="s">
        <v>552</v>
      </c>
      <c r="I166" s="91">
        <v>1</v>
      </c>
      <c r="J166" s="91">
        <v>0.0035</v>
      </c>
      <c r="K166" s="91">
        <v>0.0136</v>
      </c>
      <c r="L166" s="62" t="s">
        <v>75</v>
      </c>
      <c r="M166" s="62" t="s">
        <v>75</v>
      </c>
      <c r="N166" s="61">
        <v>43891</v>
      </c>
      <c r="O166" s="62"/>
    </row>
    <row r="167" s="4" customFormat="1" ht="35" customHeight="1" spans="1:15">
      <c r="A167" s="89">
        <v>27</v>
      </c>
      <c r="B167" s="46" t="s">
        <v>553</v>
      </c>
      <c r="C167" s="49" t="s">
        <v>24</v>
      </c>
      <c r="D167" s="34" t="s">
        <v>459</v>
      </c>
      <c r="E167" s="49" t="s">
        <v>554</v>
      </c>
      <c r="F167" s="90" t="s">
        <v>555</v>
      </c>
      <c r="G167" s="76">
        <v>70</v>
      </c>
      <c r="H167" s="38" t="s">
        <v>548</v>
      </c>
      <c r="I167" s="91">
        <v>1</v>
      </c>
      <c r="J167" s="91">
        <v>0.0025</v>
      </c>
      <c r="K167" s="91">
        <v>0.012</v>
      </c>
      <c r="L167" s="62" t="s">
        <v>75</v>
      </c>
      <c r="M167" s="62" t="s">
        <v>75</v>
      </c>
      <c r="N167" s="61">
        <v>43891</v>
      </c>
      <c r="O167" s="62"/>
    </row>
    <row r="168" s="4" customFormat="1" ht="35" customHeight="1" spans="1:15">
      <c r="A168" s="89">
        <v>28</v>
      </c>
      <c r="B168" s="46" t="s">
        <v>556</v>
      </c>
      <c r="C168" s="49" t="s">
        <v>24</v>
      </c>
      <c r="D168" s="34" t="s">
        <v>459</v>
      </c>
      <c r="E168" s="49" t="s">
        <v>557</v>
      </c>
      <c r="F168" s="90" t="s">
        <v>558</v>
      </c>
      <c r="G168" s="76">
        <v>231</v>
      </c>
      <c r="H168" s="38" t="s">
        <v>548</v>
      </c>
      <c r="I168" s="91">
        <v>1</v>
      </c>
      <c r="J168" s="91">
        <v>0.002</v>
      </c>
      <c r="K168" s="91">
        <v>0.0082</v>
      </c>
      <c r="L168" s="62" t="s">
        <v>75</v>
      </c>
      <c r="M168" s="62" t="s">
        <v>75</v>
      </c>
      <c r="N168" s="61">
        <v>43891</v>
      </c>
      <c r="O168" s="62"/>
    </row>
    <row r="169" s="4" customFormat="1" ht="35" customHeight="1" spans="1:15">
      <c r="A169" s="89">
        <v>29</v>
      </c>
      <c r="B169" s="46" t="s">
        <v>559</v>
      </c>
      <c r="C169" s="49" t="s">
        <v>24</v>
      </c>
      <c r="D169" s="34" t="s">
        <v>459</v>
      </c>
      <c r="E169" s="49" t="s">
        <v>560</v>
      </c>
      <c r="F169" s="46" t="s">
        <v>561</v>
      </c>
      <c r="G169" s="76">
        <v>210</v>
      </c>
      <c r="H169" s="38" t="s">
        <v>562</v>
      </c>
      <c r="I169" s="91">
        <v>2</v>
      </c>
      <c r="J169" s="91">
        <v>0.0059</v>
      </c>
      <c r="K169" s="91">
        <v>0.0074</v>
      </c>
      <c r="L169" s="62" t="s">
        <v>75</v>
      </c>
      <c r="M169" s="62" t="s">
        <v>75</v>
      </c>
      <c r="N169" s="61">
        <v>43891</v>
      </c>
      <c r="O169" s="62"/>
    </row>
    <row r="170" s="4" customFormat="1" ht="35" customHeight="1" spans="1:15">
      <c r="A170" s="89">
        <v>30</v>
      </c>
      <c r="B170" s="46" t="s">
        <v>563</v>
      </c>
      <c r="C170" s="49" t="s">
        <v>24</v>
      </c>
      <c r="D170" s="34" t="s">
        <v>459</v>
      </c>
      <c r="E170" s="49" t="s">
        <v>564</v>
      </c>
      <c r="F170" s="90" t="s">
        <v>565</v>
      </c>
      <c r="G170" s="76">
        <v>140</v>
      </c>
      <c r="H170" s="38" t="s">
        <v>566</v>
      </c>
      <c r="I170" s="91">
        <v>1</v>
      </c>
      <c r="J170" s="91">
        <v>0.0043</v>
      </c>
      <c r="K170" s="91">
        <v>0.0057</v>
      </c>
      <c r="L170" s="62" t="s">
        <v>75</v>
      </c>
      <c r="M170" s="62" t="s">
        <v>75</v>
      </c>
      <c r="N170" s="61">
        <v>43891</v>
      </c>
      <c r="O170" s="62"/>
    </row>
    <row r="171" s="4" customFormat="1" ht="35" customHeight="1" spans="1:15">
      <c r="A171" s="89">
        <v>31</v>
      </c>
      <c r="B171" s="46" t="s">
        <v>567</v>
      </c>
      <c r="C171" s="49" t="s">
        <v>24</v>
      </c>
      <c r="D171" s="34" t="s">
        <v>459</v>
      </c>
      <c r="E171" s="49" t="s">
        <v>568</v>
      </c>
      <c r="F171" s="90" t="s">
        <v>569</v>
      </c>
      <c r="G171" s="76">
        <v>105</v>
      </c>
      <c r="H171" s="38" t="s">
        <v>570</v>
      </c>
      <c r="I171" s="91">
        <v>1</v>
      </c>
      <c r="J171" s="93">
        <v>0.001</v>
      </c>
      <c r="K171" s="91">
        <v>0.0038</v>
      </c>
      <c r="L171" s="62" t="s">
        <v>75</v>
      </c>
      <c r="M171" s="62" t="s">
        <v>75</v>
      </c>
      <c r="N171" s="61">
        <v>43891</v>
      </c>
      <c r="O171" s="62"/>
    </row>
    <row r="172" s="4" customFormat="1" ht="35" customHeight="1" spans="1:15">
      <c r="A172" s="89">
        <v>32</v>
      </c>
      <c r="B172" s="46" t="s">
        <v>571</v>
      </c>
      <c r="C172" s="49" t="s">
        <v>24</v>
      </c>
      <c r="D172" s="34" t="s">
        <v>459</v>
      </c>
      <c r="E172" s="49" t="s">
        <v>572</v>
      </c>
      <c r="F172" s="90" t="s">
        <v>573</v>
      </c>
      <c r="G172" s="76">
        <v>35</v>
      </c>
      <c r="H172" s="38" t="s">
        <v>574</v>
      </c>
      <c r="I172" s="91">
        <v>1</v>
      </c>
      <c r="J172" s="91">
        <v>0.0012</v>
      </c>
      <c r="K172" s="91">
        <v>0.0031</v>
      </c>
      <c r="L172" s="62" t="s">
        <v>75</v>
      </c>
      <c r="M172" s="62" t="s">
        <v>75</v>
      </c>
      <c r="N172" s="61">
        <v>43891</v>
      </c>
      <c r="O172" s="62"/>
    </row>
    <row r="173" s="4" customFormat="1" ht="35" customHeight="1" spans="1:15">
      <c r="A173" s="89">
        <v>33</v>
      </c>
      <c r="B173" s="46" t="s">
        <v>575</v>
      </c>
      <c r="C173" s="49" t="s">
        <v>24</v>
      </c>
      <c r="D173" s="34" t="s">
        <v>459</v>
      </c>
      <c r="E173" s="49" t="s">
        <v>576</v>
      </c>
      <c r="F173" s="46" t="s">
        <v>577</v>
      </c>
      <c r="G173" s="76">
        <v>280</v>
      </c>
      <c r="H173" s="38" t="s">
        <v>548</v>
      </c>
      <c r="I173" s="94">
        <v>1</v>
      </c>
      <c r="J173" s="35">
        <v>0.0008</v>
      </c>
      <c r="K173" s="35">
        <v>0.004</v>
      </c>
      <c r="L173" s="62" t="s">
        <v>75</v>
      </c>
      <c r="M173" s="62" t="s">
        <v>75</v>
      </c>
      <c r="N173" s="61">
        <v>43891</v>
      </c>
      <c r="O173" s="62"/>
    </row>
    <row r="174" s="4" customFormat="1" ht="35" customHeight="1" spans="1:15">
      <c r="A174" s="89">
        <v>34</v>
      </c>
      <c r="B174" s="46" t="s">
        <v>578</v>
      </c>
      <c r="C174" s="49" t="s">
        <v>24</v>
      </c>
      <c r="D174" s="34" t="s">
        <v>459</v>
      </c>
      <c r="E174" s="49" t="s">
        <v>579</v>
      </c>
      <c r="F174" s="46" t="s">
        <v>580</v>
      </c>
      <c r="G174" s="76">
        <v>140</v>
      </c>
      <c r="H174" s="38" t="s">
        <v>548</v>
      </c>
      <c r="I174" s="35">
        <v>1</v>
      </c>
      <c r="J174" s="35">
        <v>0.0007</v>
      </c>
      <c r="K174" s="35">
        <v>0.0032</v>
      </c>
      <c r="L174" s="62" t="s">
        <v>75</v>
      </c>
      <c r="M174" s="62" t="s">
        <v>75</v>
      </c>
      <c r="N174" s="61">
        <v>43891</v>
      </c>
      <c r="O174" s="62"/>
    </row>
    <row r="175" s="4" customFormat="1" ht="35" customHeight="1" spans="1:15">
      <c r="A175" s="89">
        <v>35</v>
      </c>
      <c r="B175" s="46" t="s">
        <v>581</v>
      </c>
      <c r="C175" s="49" t="s">
        <v>24</v>
      </c>
      <c r="D175" s="34" t="s">
        <v>459</v>
      </c>
      <c r="E175" s="49" t="s">
        <v>582</v>
      </c>
      <c r="F175" s="90" t="s">
        <v>583</v>
      </c>
      <c r="G175" s="76">
        <v>105</v>
      </c>
      <c r="H175" s="38" t="s">
        <v>548</v>
      </c>
      <c r="I175" s="91">
        <v>1</v>
      </c>
      <c r="J175" s="91">
        <v>0.0006</v>
      </c>
      <c r="K175" s="91">
        <v>0.0031</v>
      </c>
      <c r="L175" s="62" t="s">
        <v>75</v>
      </c>
      <c r="M175" s="62" t="s">
        <v>75</v>
      </c>
      <c r="N175" s="61">
        <v>43891</v>
      </c>
      <c r="O175" s="62"/>
    </row>
    <row r="176" s="4" customFormat="1" ht="35" customHeight="1" spans="1:15">
      <c r="A176" s="89">
        <v>36</v>
      </c>
      <c r="B176" s="46" t="s">
        <v>584</v>
      </c>
      <c r="C176" s="49" t="s">
        <v>24</v>
      </c>
      <c r="D176" s="34" t="s">
        <v>459</v>
      </c>
      <c r="E176" s="49" t="s">
        <v>585</v>
      </c>
      <c r="F176" s="90" t="s">
        <v>586</v>
      </c>
      <c r="G176" s="76">
        <v>400</v>
      </c>
      <c r="H176" s="38" t="s">
        <v>587</v>
      </c>
      <c r="I176" s="91">
        <v>1</v>
      </c>
      <c r="J176" s="91">
        <v>0.0008</v>
      </c>
      <c r="K176" s="91">
        <v>0.0036</v>
      </c>
      <c r="L176" s="62" t="s">
        <v>75</v>
      </c>
      <c r="M176" s="62" t="s">
        <v>75</v>
      </c>
      <c r="N176" s="61">
        <v>43891</v>
      </c>
      <c r="O176" s="62"/>
    </row>
    <row r="177" s="4" customFormat="1" ht="35" customHeight="1" spans="1:15">
      <c r="A177" s="89">
        <v>37</v>
      </c>
      <c r="B177" s="46" t="s">
        <v>588</v>
      </c>
      <c r="C177" s="49" t="s">
        <v>24</v>
      </c>
      <c r="D177" s="34" t="s">
        <v>459</v>
      </c>
      <c r="E177" s="49" t="s">
        <v>589</v>
      </c>
      <c r="F177" s="90" t="s">
        <v>590</v>
      </c>
      <c r="G177" s="76">
        <v>160</v>
      </c>
      <c r="H177" s="38" t="s">
        <v>513</v>
      </c>
      <c r="I177" s="91">
        <v>1</v>
      </c>
      <c r="J177" s="91">
        <v>0.0021</v>
      </c>
      <c r="K177" s="91">
        <v>0.008</v>
      </c>
      <c r="L177" s="62" t="s">
        <v>75</v>
      </c>
      <c r="M177" s="62" t="s">
        <v>75</v>
      </c>
      <c r="N177" s="61">
        <v>43891</v>
      </c>
      <c r="O177" s="62"/>
    </row>
    <row r="178" s="4" customFormat="1" ht="35" customHeight="1" spans="1:15">
      <c r="A178" s="89">
        <v>38</v>
      </c>
      <c r="B178" s="46" t="s">
        <v>591</v>
      </c>
      <c r="C178" s="49" t="s">
        <v>24</v>
      </c>
      <c r="D178" s="34" t="s">
        <v>459</v>
      </c>
      <c r="E178" s="49" t="s">
        <v>592</v>
      </c>
      <c r="F178" s="90" t="s">
        <v>593</v>
      </c>
      <c r="G178" s="76">
        <v>240</v>
      </c>
      <c r="H178" s="38" t="s">
        <v>513</v>
      </c>
      <c r="I178" s="91">
        <v>1</v>
      </c>
      <c r="J178" s="91">
        <v>0.0029</v>
      </c>
      <c r="K178" s="91">
        <v>0.0042</v>
      </c>
      <c r="L178" s="62" t="s">
        <v>75</v>
      </c>
      <c r="M178" s="62" t="s">
        <v>75</v>
      </c>
      <c r="N178" s="61">
        <v>43891</v>
      </c>
      <c r="O178" s="62"/>
    </row>
    <row r="179" s="4" customFormat="1" ht="35" customHeight="1" spans="1:15">
      <c r="A179" s="89">
        <v>39</v>
      </c>
      <c r="B179" s="39" t="s">
        <v>594</v>
      </c>
      <c r="C179" s="34" t="s">
        <v>24</v>
      </c>
      <c r="D179" s="34" t="s">
        <v>459</v>
      </c>
      <c r="E179" s="34" t="s">
        <v>595</v>
      </c>
      <c r="F179" s="42" t="s">
        <v>596</v>
      </c>
      <c r="G179" s="65">
        <v>84</v>
      </c>
      <c r="H179" s="38" t="s">
        <v>597</v>
      </c>
      <c r="I179" s="65">
        <v>1</v>
      </c>
      <c r="J179" s="34">
        <v>0.0011</v>
      </c>
      <c r="K179" s="34">
        <v>0.0061</v>
      </c>
      <c r="L179" s="62" t="s">
        <v>75</v>
      </c>
      <c r="M179" s="62" t="s">
        <v>75</v>
      </c>
      <c r="N179" s="61">
        <v>43891</v>
      </c>
      <c r="O179" s="62"/>
    </row>
    <row r="180" s="4" customFormat="1" ht="35" customHeight="1" spans="1:15">
      <c r="A180" s="89">
        <v>40</v>
      </c>
      <c r="B180" s="39" t="s">
        <v>598</v>
      </c>
      <c r="C180" s="34" t="s">
        <v>24</v>
      </c>
      <c r="D180" s="34" t="s">
        <v>459</v>
      </c>
      <c r="E180" s="65" t="s">
        <v>599</v>
      </c>
      <c r="F180" s="42" t="s">
        <v>600</v>
      </c>
      <c r="G180" s="65">
        <v>42</v>
      </c>
      <c r="H180" s="38" t="s">
        <v>601</v>
      </c>
      <c r="I180" s="65">
        <v>1</v>
      </c>
      <c r="J180" s="95">
        <v>0.0021</v>
      </c>
      <c r="K180" s="95">
        <v>0.008</v>
      </c>
      <c r="L180" s="62" t="s">
        <v>75</v>
      </c>
      <c r="M180" s="62" t="s">
        <v>75</v>
      </c>
      <c r="N180" s="61">
        <v>43891</v>
      </c>
      <c r="O180" s="62"/>
    </row>
    <row r="181" s="4" customFormat="1" ht="35" customHeight="1" spans="1:15">
      <c r="A181" s="89">
        <v>41</v>
      </c>
      <c r="B181" s="39" t="s">
        <v>602</v>
      </c>
      <c r="C181" s="34" t="s">
        <v>24</v>
      </c>
      <c r="D181" s="34" t="s">
        <v>459</v>
      </c>
      <c r="E181" s="34" t="s">
        <v>603</v>
      </c>
      <c r="F181" s="42" t="s">
        <v>604</v>
      </c>
      <c r="G181" s="65">
        <v>105</v>
      </c>
      <c r="H181" s="38" t="s">
        <v>605</v>
      </c>
      <c r="I181" s="65">
        <v>1</v>
      </c>
      <c r="J181" s="65">
        <v>0.0014</v>
      </c>
      <c r="K181" s="65">
        <v>0.0066</v>
      </c>
      <c r="L181" s="62" t="s">
        <v>75</v>
      </c>
      <c r="M181" s="62" t="s">
        <v>75</v>
      </c>
      <c r="N181" s="61">
        <v>43891</v>
      </c>
      <c r="O181" s="62"/>
    </row>
    <row r="182" s="4" customFormat="1" ht="35" customHeight="1" spans="1:15">
      <c r="A182" s="89">
        <v>42</v>
      </c>
      <c r="B182" s="39" t="s">
        <v>606</v>
      </c>
      <c r="C182" s="34" t="s">
        <v>24</v>
      </c>
      <c r="D182" s="34" t="s">
        <v>459</v>
      </c>
      <c r="E182" s="34" t="s">
        <v>607</v>
      </c>
      <c r="F182" s="42" t="s">
        <v>608</v>
      </c>
      <c r="G182" s="65">
        <v>210</v>
      </c>
      <c r="H182" s="38" t="s">
        <v>605</v>
      </c>
      <c r="I182" s="65">
        <v>1</v>
      </c>
      <c r="J182" s="34">
        <v>0.0008</v>
      </c>
      <c r="K182" s="34">
        <v>0.004</v>
      </c>
      <c r="L182" s="62" t="s">
        <v>75</v>
      </c>
      <c r="M182" s="62" t="s">
        <v>75</v>
      </c>
      <c r="N182" s="61">
        <v>43891</v>
      </c>
      <c r="O182" s="62"/>
    </row>
    <row r="183" s="4" customFormat="1" ht="35" customHeight="1" spans="1:15">
      <c r="A183" s="89">
        <v>43</v>
      </c>
      <c r="B183" s="42" t="s">
        <v>609</v>
      </c>
      <c r="C183" s="34" t="s">
        <v>24</v>
      </c>
      <c r="D183" s="34" t="s">
        <v>459</v>
      </c>
      <c r="E183" s="65" t="s">
        <v>610</v>
      </c>
      <c r="F183" s="42" t="s">
        <v>611</v>
      </c>
      <c r="G183" s="65">
        <v>70</v>
      </c>
      <c r="H183" s="38" t="s">
        <v>605</v>
      </c>
      <c r="I183" s="65">
        <v>1</v>
      </c>
      <c r="J183" s="34">
        <v>0.0007</v>
      </c>
      <c r="K183" s="34">
        <v>0.0032</v>
      </c>
      <c r="L183" s="62" t="s">
        <v>75</v>
      </c>
      <c r="M183" s="62" t="s">
        <v>75</v>
      </c>
      <c r="N183" s="61">
        <v>43891</v>
      </c>
      <c r="O183" s="62"/>
    </row>
    <row r="184" s="4" customFormat="1" ht="35" customHeight="1" spans="1:15">
      <c r="A184" s="89">
        <v>44</v>
      </c>
      <c r="B184" s="39" t="s">
        <v>612</v>
      </c>
      <c r="C184" s="34" t="s">
        <v>24</v>
      </c>
      <c r="D184" s="34" t="s">
        <v>459</v>
      </c>
      <c r="E184" s="34" t="s">
        <v>599</v>
      </c>
      <c r="F184" s="42" t="s">
        <v>613</v>
      </c>
      <c r="G184" s="65">
        <v>70</v>
      </c>
      <c r="H184" s="38" t="s">
        <v>605</v>
      </c>
      <c r="I184" s="65">
        <v>1</v>
      </c>
      <c r="J184" s="65">
        <v>0.0006</v>
      </c>
      <c r="K184" s="65">
        <v>0.0031</v>
      </c>
      <c r="L184" s="62" t="s">
        <v>75</v>
      </c>
      <c r="M184" s="62" t="s">
        <v>75</v>
      </c>
      <c r="N184" s="61">
        <v>43891</v>
      </c>
      <c r="O184" s="62"/>
    </row>
    <row r="185" s="4" customFormat="1" ht="62" customHeight="1" spans="1:15">
      <c r="A185" s="89">
        <v>45</v>
      </c>
      <c r="B185" s="39" t="s">
        <v>614</v>
      </c>
      <c r="C185" s="34" t="s">
        <v>24</v>
      </c>
      <c r="D185" s="34" t="s">
        <v>459</v>
      </c>
      <c r="E185" s="34" t="s">
        <v>615</v>
      </c>
      <c r="F185" s="39" t="s">
        <v>616</v>
      </c>
      <c r="G185" s="65">
        <v>420</v>
      </c>
      <c r="H185" s="38" t="s">
        <v>617</v>
      </c>
      <c r="I185" s="65">
        <v>1</v>
      </c>
      <c r="J185" s="65">
        <v>0.0222</v>
      </c>
      <c r="K185" s="65">
        <v>0.0824</v>
      </c>
      <c r="L185" s="62" t="s">
        <v>75</v>
      </c>
      <c r="M185" s="62" t="s">
        <v>75</v>
      </c>
      <c r="N185" s="61">
        <v>43891</v>
      </c>
      <c r="O185" s="62"/>
    </row>
    <row r="186" s="4" customFormat="1" ht="62" customHeight="1" spans="1:15">
      <c r="A186" s="89">
        <v>46</v>
      </c>
      <c r="B186" s="39" t="s">
        <v>618</v>
      </c>
      <c r="C186" s="34" t="s">
        <v>24</v>
      </c>
      <c r="D186" s="34" t="s">
        <v>459</v>
      </c>
      <c r="E186" s="34" t="s">
        <v>619</v>
      </c>
      <c r="F186" s="39" t="s">
        <v>620</v>
      </c>
      <c r="G186" s="65">
        <v>308</v>
      </c>
      <c r="H186" s="38" t="s">
        <v>621</v>
      </c>
      <c r="I186" s="65">
        <v>1</v>
      </c>
      <c r="J186" s="65">
        <v>0.0222</v>
      </c>
      <c r="K186" s="65">
        <v>0.0824</v>
      </c>
      <c r="L186" s="62" t="s">
        <v>75</v>
      </c>
      <c r="M186" s="62" t="s">
        <v>75</v>
      </c>
      <c r="N186" s="61">
        <v>43891</v>
      </c>
      <c r="O186" s="62"/>
    </row>
    <row r="187" s="4" customFormat="1" ht="62" customHeight="1" spans="1:15">
      <c r="A187" s="89">
        <v>47</v>
      </c>
      <c r="B187" s="39" t="s">
        <v>622</v>
      </c>
      <c r="C187" s="34" t="s">
        <v>24</v>
      </c>
      <c r="D187" s="34" t="s">
        <v>459</v>
      </c>
      <c r="E187" s="34" t="s">
        <v>623</v>
      </c>
      <c r="F187" s="39" t="s">
        <v>624</v>
      </c>
      <c r="G187" s="65">
        <v>238</v>
      </c>
      <c r="H187" s="38" t="s">
        <v>625</v>
      </c>
      <c r="I187" s="65">
        <v>1</v>
      </c>
      <c r="J187" s="65">
        <v>0.0222</v>
      </c>
      <c r="K187" s="65">
        <v>0.0824</v>
      </c>
      <c r="L187" s="62" t="s">
        <v>75</v>
      </c>
      <c r="M187" s="62" t="s">
        <v>75</v>
      </c>
      <c r="N187" s="61">
        <v>43891</v>
      </c>
      <c r="O187" s="62"/>
    </row>
    <row r="188" s="4" customFormat="1" ht="62" customHeight="1" spans="1:15">
      <c r="A188" s="89">
        <v>48</v>
      </c>
      <c r="B188" s="39" t="s">
        <v>626</v>
      </c>
      <c r="C188" s="34" t="s">
        <v>24</v>
      </c>
      <c r="D188" s="34" t="s">
        <v>459</v>
      </c>
      <c r="E188" s="34" t="s">
        <v>627</v>
      </c>
      <c r="F188" s="39" t="s">
        <v>628</v>
      </c>
      <c r="G188" s="65">
        <v>105</v>
      </c>
      <c r="H188" s="39" t="s">
        <v>629</v>
      </c>
      <c r="I188" s="34">
        <v>1</v>
      </c>
      <c r="J188" s="65">
        <v>0.0052</v>
      </c>
      <c r="K188" s="65">
        <v>0.014</v>
      </c>
      <c r="L188" s="62" t="s">
        <v>75</v>
      </c>
      <c r="M188" s="62" t="s">
        <v>75</v>
      </c>
      <c r="N188" s="61">
        <v>43891</v>
      </c>
      <c r="O188" s="62"/>
    </row>
    <row r="189" s="4" customFormat="1" ht="35" customHeight="1" spans="1:15">
      <c r="A189" s="89">
        <v>49</v>
      </c>
      <c r="B189" s="39" t="s">
        <v>630</v>
      </c>
      <c r="C189" s="34" t="s">
        <v>24</v>
      </c>
      <c r="D189" s="34" t="s">
        <v>459</v>
      </c>
      <c r="E189" s="34" t="s">
        <v>631</v>
      </c>
      <c r="F189" s="42" t="s">
        <v>632</v>
      </c>
      <c r="G189" s="65">
        <v>371</v>
      </c>
      <c r="H189" s="38" t="s">
        <v>633</v>
      </c>
      <c r="I189" s="65">
        <v>1</v>
      </c>
      <c r="J189" s="65">
        <v>0.0058</v>
      </c>
      <c r="K189" s="96">
        <v>0.0205</v>
      </c>
      <c r="L189" s="62" t="s">
        <v>75</v>
      </c>
      <c r="M189" s="62" t="s">
        <v>75</v>
      </c>
      <c r="N189" s="61">
        <v>43891</v>
      </c>
      <c r="O189" s="62"/>
    </row>
    <row r="190" s="4" customFormat="1" ht="35" customHeight="1" spans="1:15">
      <c r="A190" s="89">
        <v>50</v>
      </c>
      <c r="B190" s="39" t="s">
        <v>634</v>
      </c>
      <c r="C190" s="34" t="s">
        <v>24</v>
      </c>
      <c r="D190" s="34" t="s">
        <v>459</v>
      </c>
      <c r="E190" s="34" t="s">
        <v>635</v>
      </c>
      <c r="F190" s="42" t="s">
        <v>636</v>
      </c>
      <c r="G190" s="65">
        <v>490</v>
      </c>
      <c r="H190" s="38" t="s">
        <v>633</v>
      </c>
      <c r="I190" s="65">
        <v>1</v>
      </c>
      <c r="J190" s="65">
        <v>0.0039</v>
      </c>
      <c r="K190" s="96">
        <v>0.0165</v>
      </c>
      <c r="L190" s="62" t="s">
        <v>75</v>
      </c>
      <c r="M190" s="62" t="s">
        <v>75</v>
      </c>
      <c r="N190" s="61">
        <v>43891</v>
      </c>
      <c r="O190" s="62"/>
    </row>
    <row r="191" s="4" customFormat="1" ht="35" customHeight="1" spans="1:15">
      <c r="A191" s="89">
        <v>51</v>
      </c>
      <c r="B191" s="39" t="s">
        <v>637</v>
      </c>
      <c r="C191" s="34" t="s">
        <v>24</v>
      </c>
      <c r="D191" s="34" t="s">
        <v>459</v>
      </c>
      <c r="E191" s="34" t="s">
        <v>638</v>
      </c>
      <c r="F191" s="42" t="s">
        <v>639</v>
      </c>
      <c r="G191" s="65">
        <v>350</v>
      </c>
      <c r="H191" s="38" t="s">
        <v>640</v>
      </c>
      <c r="I191" s="65">
        <v>1</v>
      </c>
      <c r="J191" s="65">
        <v>0.0101</v>
      </c>
      <c r="K191" s="96">
        <v>0.042</v>
      </c>
      <c r="L191" s="62" t="s">
        <v>75</v>
      </c>
      <c r="M191" s="62" t="s">
        <v>75</v>
      </c>
      <c r="N191" s="61">
        <v>43891</v>
      </c>
      <c r="O191" s="62"/>
    </row>
    <row r="192" s="4" customFormat="1" ht="35" customHeight="1" spans="1:15">
      <c r="A192" s="89">
        <v>52</v>
      </c>
      <c r="B192" s="39" t="s">
        <v>641</v>
      </c>
      <c r="C192" s="34" t="s">
        <v>24</v>
      </c>
      <c r="D192" s="34" t="s">
        <v>459</v>
      </c>
      <c r="E192" s="34" t="s">
        <v>642</v>
      </c>
      <c r="F192" s="42" t="s">
        <v>643</v>
      </c>
      <c r="G192" s="65">
        <v>301</v>
      </c>
      <c r="H192" s="38" t="s">
        <v>633</v>
      </c>
      <c r="I192" s="65">
        <v>1</v>
      </c>
      <c r="J192" s="65">
        <v>0.0058</v>
      </c>
      <c r="K192" s="96">
        <v>0.0205</v>
      </c>
      <c r="L192" s="62" t="s">
        <v>75</v>
      </c>
      <c r="M192" s="62" t="s">
        <v>75</v>
      </c>
      <c r="N192" s="61">
        <v>43891</v>
      </c>
      <c r="O192" s="62"/>
    </row>
    <row r="193" s="4" customFormat="1" ht="35" customHeight="1" spans="1:15">
      <c r="A193" s="89">
        <v>53</v>
      </c>
      <c r="B193" s="39" t="s">
        <v>644</v>
      </c>
      <c r="C193" s="34" t="s">
        <v>24</v>
      </c>
      <c r="D193" s="34" t="s">
        <v>459</v>
      </c>
      <c r="E193" s="34" t="s">
        <v>645</v>
      </c>
      <c r="F193" s="42" t="s">
        <v>646</v>
      </c>
      <c r="G193" s="65">
        <v>182</v>
      </c>
      <c r="H193" s="38" t="s">
        <v>647</v>
      </c>
      <c r="I193" s="65">
        <v>1</v>
      </c>
      <c r="J193" s="65">
        <v>0.0222</v>
      </c>
      <c r="K193" s="65">
        <v>0.0824</v>
      </c>
      <c r="L193" s="62" t="s">
        <v>75</v>
      </c>
      <c r="M193" s="62" t="s">
        <v>75</v>
      </c>
      <c r="N193" s="61">
        <v>43891</v>
      </c>
      <c r="O193" s="62"/>
    </row>
    <row r="194" s="4" customFormat="1" ht="35" customHeight="1" spans="1:15">
      <c r="A194" s="89">
        <v>54</v>
      </c>
      <c r="B194" s="39" t="s">
        <v>648</v>
      </c>
      <c r="C194" s="34" t="s">
        <v>24</v>
      </c>
      <c r="D194" s="34" t="s">
        <v>459</v>
      </c>
      <c r="E194" s="34" t="s">
        <v>649</v>
      </c>
      <c r="F194" s="42" t="s">
        <v>650</v>
      </c>
      <c r="G194" s="65">
        <v>210</v>
      </c>
      <c r="H194" s="38" t="s">
        <v>640</v>
      </c>
      <c r="I194" s="65">
        <v>1</v>
      </c>
      <c r="J194" s="65">
        <v>0.0101</v>
      </c>
      <c r="K194" s="96">
        <v>0.042</v>
      </c>
      <c r="L194" s="62" t="s">
        <v>75</v>
      </c>
      <c r="M194" s="62" t="s">
        <v>75</v>
      </c>
      <c r="N194" s="61">
        <v>43891</v>
      </c>
      <c r="O194" s="62"/>
    </row>
    <row r="195" s="4" customFormat="1" ht="35" customHeight="1" spans="1:15">
      <c r="A195" s="89">
        <v>55</v>
      </c>
      <c r="B195" s="39" t="s">
        <v>651</v>
      </c>
      <c r="C195" s="34" t="s">
        <v>24</v>
      </c>
      <c r="D195" s="34" t="s">
        <v>459</v>
      </c>
      <c r="E195" s="34" t="s">
        <v>652</v>
      </c>
      <c r="F195" s="42" t="s">
        <v>653</v>
      </c>
      <c r="G195" s="65">
        <v>70</v>
      </c>
      <c r="H195" s="38" t="s">
        <v>654</v>
      </c>
      <c r="I195" s="65">
        <v>1</v>
      </c>
      <c r="J195" s="96">
        <v>0.01</v>
      </c>
      <c r="K195" s="96">
        <v>0.0302</v>
      </c>
      <c r="L195" s="62" t="s">
        <v>75</v>
      </c>
      <c r="M195" s="62" t="s">
        <v>75</v>
      </c>
      <c r="N195" s="61">
        <v>43891</v>
      </c>
      <c r="O195" s="62"/>
    </row>
    <row r="196" s="4" customFormat="1" ht="35" customHeight="1" spans="1:15">
      <c r="A196" s="89">
        <v>56</v>
      </c>
      <c r="B196" s="39" t="s">
        <v>655</v>
      </c>
      <c r="C196" s="34" t="s">
        <v>24</v>
      </c>
      <c r="D196" s="34" t="s">
        <v>459</v>
      </c>
      <c r="E196" s="34" t="s">
        <v>656</v>
      </c>
      <c r="F196" s="42" t="s">
        <v>657</v>
      </c>
      <c r="G196" s="65">
        <v>84</v>
      </c>
      <c r="H196" s="38" t="s">
        <v>658</v>
      </c>
      <c r="I196" s="65">
        <v>1</v>
      </c>
      <c r="J196" s="65">
        <v>0.0222</v>
      </c>
      <c r="K196" s="65">
        <v>0.0824</v>
      </c>
      <c r="L196" s="62" t="s">
        <v>75</v>
      </c>
      <c r="M196" s="62" t="s">
        <v>75</v>
      </c>
      <c r="N196" s="61">
        <v>43891</v>
      </c>
      <c r="O196" s="62"/>
    </row>
    <row r="197" s="4" customFormat="1" ht="35" customHeight="1" spans="1:15">
      <c r="A197" s="89">
        <v>57</v>
      </c>
      <c r="B197" s="39" t="s">
        <v>659</v>
      </c>
      <c r="C197" s="34" t="s">
        <v>24</v>
      </c>
      <c r="D197" s="34" t="s">
        <v>459</v>
      </c>
      <c r="E197" s="34" t="s">
        <v>660</v>
      </c>
      <c r="F197" s="42" t="s">
        <v>661</v>
      </c>
      <c r="G197" s="65">
        <v>35</v>
      </c>
      <c r="H197" s="38" t="s">
        <v>662</v>
      </c>
      <c r="I197" s="65">
        <v>1</v>
      </c>
      <c r="J197" s="65">
        <v>0.0222</v>
      </c>
      <c r="K197" s="65">
        <v>0.0824</v>
      </c>
      <c r="L197" s="62" t="s">
        <v>75</v>
      </c>
      <c r="M197" s="62" t="s">
        <v>75</v>
      </c>
      <c r="N197" s="61">
        <v>43891</v>
      </c>
      <c r="O197" s="62"/>
    </row>
    <row r="198" s="4" customFormat="1" ht="35" customHeight="1" spans="1:15">
      <c r="A198" s="89">
        <v>58</v>
      </c>
      <c r="B198" s="39" t="s">
        <v>663</v>
      </c>
      <c r="C198" s="34" t="s">
        <v>24</v>
      </c>
      <c r="D198" s="34" t="s">
        <v>459</v>
      </c>
      <c r="E198" s="34" t="s">
        <v>664</v>
      </c>
      <c r="F198" s="42" t="s">
        <v>665</v>
      </c>
      <c r="G198" s="65">
        <v>21</v>
      </c>
      <c r="H198" s="38" t="s">
        <v>647</v>
      </c>
      <c r="I198" s="65">
        <v>1</v>
      </c>
      <c r="J198" s="65">
        <v>0.0222</v>
      </c>
      <c r="K198" s="65">
        <v>0.0824</v>
      </c>
      <c r="L198" s="62" t="s">
        <v>75</v>
      </c>
      <c r="M198" s="62" t="s">
        <v>75</v>
      </c>
      <c r="N198" s="61">
        <v>43891</v>
      </c>
      <c r="O198" s="62"/>
    </row>
    <row r="199" s="4" customFormat="1" ht="35" customHeight="1" spans="1:15">
      <c r="A199" s="89">
        <v>59</v>
      </c>
      <c r="B199" s="39" t="s">
        <v>666</v>
      </c>
      <c r="C199" s="34" t="s">
        <v>24</v>
      </c>
      <c r="D199" s="34" t="s">
        <v>459</v>
      </c>
      <c r="E199" s="34" t="s">
        <v>667</v>
      </c>
      <c r="F199" s="42" t="s">
        <v>668</v>
      </c>
      <c r="G199" s="65">
        <v>112</v>
      </c>
      <c r="H199" s="38" t="s">
        <v>669</v>
      </c>
      <c r="I199" s="65">
        <v>1</v>
      </c>
      <c r="J199" s="65">
        <v>0.0052</v>
      </c>
      <c r="K199" s="65">
        <v>0.014</v>
      </c>
      <c r="L199" s="62" t="s">
        <v>75</v>
      </c>
      <c r="M199" s="62" t="s">
        <v>75</v>
      </c>
      <c r="N199" s="61">
        <v>43891</v>
      </c>
      <c r="O199" s="62"/>
    </row>
    <row r="200" s="4" customFormat="1" ht="35" customHeight="1" spans="1:15">
      <c r="A200" s="89">
        <v>60</v>
      </c>
      <c r="B200" s="39" t="s">
        <v>670</v>
      </c>
      <c r="C200" s="34" t="s">
        <v>24</v>
      </c>
      <c r="D200" s="34" t="s">
        <v>459</v>
      </c>
      <c r="E200" s="34" t="s">
        <v>671</v>
      </c>
      <c r="F200" s="42" t="s">
        <v>672</v>
      </c>
      <c r="G200" s="65">
        <v>210</v>
      </c>
      <c r="H200" s="38" t="s">
        <v>669</v>
      </c>
      <c r="I200" s="65">
        <v>1</v>
      </c>
      <c r="J200" s="65">
        <v>0.0024</v>
      </c>
      <c r="K200" s="65">
        <v>0.009</v>
      </c>
      <c r="L200" s="62" t="s">
        <v>75</v>
      </c>
      <c r="M200" s="62" t="s">
        <v>75</v>
      </c>
      <c r="N200" s="61">
        <v>43891</v>
      </c>
      <c r="O200" s="62"/>
    </row>
    <row r="201" s="4" customFormat="1" ht="35" customHeight="1" spans="1:15">
      <c r="A201" s="89">
        <v>61</v>
      </c>
      <c r="B201" s="39" t="s">
        <v>673</v>
      </c>
      <c r="C201" s="34" t="s">
        <v>24</v>
      </c>
      <c r="D201" s="34" t="s">
        <v>459</v>
      </c>
      <c r="E201" s="34" t="s">
        <v>674</v>
      </c>
      <c r="F201" s="39" t="s">
        <v>675</v>
      </c>
      <c r="G201" s="65">
        <v>119</v>
      </c>
      <c r="H201" s="38" t="s">
        <v>676</v>
      </c>
      <c r="I201" s="65">
        <v>1</v>
      </c>
      <c r="J201" s="65">
        <v>0.006</v>
      </c>
      <c r="K201" s="65">
        <v>0.024</v>
      </c>
      <c r="L201" s="62" t="s">
        <v>75</v>
      </c>
      <c r="M201" s="62" t="s">
        <v>75</v>
      </c>
      <c r="N201" s="61">
        <v>43891</v>
      </c>
      <c r="O201" s="62"/>
    </row>
    <row r="202" s="4" customFormat="1" ht="35" customHeight="1" spans="1:15">
      <c r="A202" s="89">
        <v>62</v>
      </c>
      <c r="B202" s="39" t="s">
        <v>677</v>
      </c>
      <c r="C202" s="34" t="s">
        <v>24</v>
      </c>
      <c r="D202" s="34" t="s">
        <v>459</v>
      </c>
      <c r="E202" s="34" t="s">
        <v>678</v>
      </c>
      <c r="F202" s="39" t="s">
        <v>679</v>
      </c>
      <c r="G202" s="65">
        <v>42</v>
      </c>
      <c r="H202" s="38" t="s">
        <v>676</v>
      </c>
      <c r="I202" s="65">
        <v>1</v>
      </c>
      <c r="J202" s="65">
        <v>0.0003</v>
      </c>
      <c r="K202" s="65">
        <v>0.0022</v>
      </c>
      <c r="L202" s="62" t="s">
        <v>75</v>
      </c>
      <c r="M202" s="62" t="s">
        <v>75</v>
      </c>
      <c r="N202" s="61">
        <v>43891</v>
      </c>
      <c r="O202" s="62"/>
    </row>
    <row r="203" s="4" customFormat="1" ht="35" customHeight="1" spans="1:15">
      <c r="A203" s="89">
        <v>63</v>
      </c>
      <c r="B203" s="39" t="s">
        <v>680</v>
      </c>
      <c r="C203" s="34" t="s">
        <v>24</v>
      </c>
      <c r="D203" s="34" t="s">
        <v>459</v>
      </c>
      <c r="E203" s="34" t="s">
        <v>681</v>
      </c>
      <c r="F203" s="39" t="s">
        <v>682</v>
      </c>
      <c r="G203" s="65">
        <v>112</v>
      </c>
      <c r="H203" s="38" t="s">
        <v>669</v>
      </c>
      <c r="I203" s="65">
        <v>1</v>
      </c>
      <c r="J203" s="65">
        <v>0.001</v>
      </c>
      <c r="K203" s="65">
        <v>0.0041</v>
      </c>
      <c r="L203" s="62" t="s">
        <v>75</v>
      </c>
      <c r="M203" s="62" t="s">
        <v>75</v>
      </c>
      <c r="N203" s="61">
        <v>43891</v>
      </c>
      <c r="O203" s="62"/>
    </row>
    <row r="204" s="4" customFormat="1" ht="35" customHeight="1" spans="1:15">
      <c r="A204" s="89">
        <v>64</v>
      </c>
      <c r="B204" s="39" t="s">
        <v>683</v>
      </c>
      <c r="C204" s="34" t="s">
        <v>24</v>
      </c>
      <c r="D204" s="34" t="s">
        <v>459</v>
      </c>
      <c r="E204" s="34" t="s">
        <v>684</v>
      </c>
      <c r="F204" s="42" t="s">
        <v>685</v>
      </c>
      <c r="G204" s="65">
        <v>161</v>
      </c>
      <c r="H204" s="38" t="s">
        <v>669</v>
      </c>
      <c r="I204" s="65">
        <v>1</v>
      </c>
      <c r="J204" s="34">
        <v>0.001</v>
      </c>
      <c r="K204" s="34">
        <v>0.0045</v>
      </c>
      <c r="L204" s="62" t="s">
        <v>75</v>
      </c>
      <c r="M204" s="62" t="s">
        <v>75</v>
      </c>
      <c r="N204" s="61">
        <v>43891</v>
      </c>
      <c r="O204" s="62"/>
    </row>
    <row r="205" s="4" customFormat="1" ht="35" customHeight="1" spans="1:15">
      <c r="A205" s="89">
        <v>65</v>
      </c>
      <c r="B205" s="39" t="s">
        <v>686</v>
      </c>
      <c r="C205" s="34" t="s">
        <v>24</v>
      </c>
      <c r="D205" s="34" t="s">
        <v>459</v>
      </c>
      <c r="E205" s="34" t="s">
        <v>687</v>
      </c>
      <c r="F205" s="42" t="s">
        <v>688</v>
      </c>
      <c r="G205" s="65">
        <v>56</v>
      </c>
      <c r="H205" s="38" t="s">
        <v>669</v>
      </c>
      <c r="I205" s="65">
        <v>1</v>
      </c>
      <c r="J205" s="65">
        <v>0.0017</v>
      </c>
      <c r="K205" s="65">
        <v>0.0048</v>
      </c>
      <c r="L205" s="62" t="s">
        <v>75</v>
      </c>
      <c r="M205" s="62" t="s">
        <v>75</v>
      </c>
      <c r="N205" s="61">
        <v>43891</v>
      </c>
      <c r="O205" s="62"/>
    </row>
    <row r="206" s="4" customFormat="1" ht="35" customHeight="1" spans="1:15">
      <c r="A206" s="89">
        <v>66</v>
      </c>
      <c r="B206" s="39" t="s">
        <v>689</v>
      </c>
      <c r="C206" s="34" t="s">
        <v>24</v>
      </c>
      <c r="D206" s="34" t="s">
        <v>459</v>
      </c>
      <c r="E206" s="34" t="s">
        <v>671</v>
      </c>
      <c r="F206" s="42" t="s">
        <v>690</v>
      </c>
      <c r="G206" s="65">
        <v>84</v>
      </c>
      <c r="H206" s="38" t="s">
        <v>669</v>
      </c>
      <c r="I206" s="65">
        <v>1</v>
      </c>
      <c r="J206" s="65">
        <v>0.0006</v>
      </c>
      <c r="K206" s="65">
        <v>0.0027</v>
      </c>
      <c r="L206" s="62" t="s">
        <v>75</v>
      </c>
      <c r="M206" s="62" t="s">
        <v>75</v>
      </c>
      <c r="N206" s="61">
        <v>43891</v>
      </c>
      <c r="O206" s="62"/>
    </row>
    <row r="207" s="4" customFormat="1" ht="35" customHeight="1" spans="1:15">
      <c r="A207" s="89">
        <v>67</v>
      </c>
      <c r="B207" s="39" t="s">
        <v>691</v>
      </c>
      <c r="C207" s="34" t="s">
        <v>24</v>
      </c>
      <c r="D207" s="34" t="s">
        <v>459</v>
      </c>
      <c r="E207" s="34" t="s">
        <v>692</v>
      </c>
      <c r="F207" s="39" t="s">
        <v>693</v>
      </c>
      <c r="G207" s="65">
        <v>140</v>
      </c>
      <c r="H207" s="38" t="s">
        <v>676</v>
      </c>
      <c r="I207" s="65">
        <v>1</v>
      </c>
      <c r="J207" s="65">
        <v>0.0005</v>
      </c>
      <c r="K207" s="65">
        <v>0.0037</v>
      </c>
      <c r="L207" s="62" t="s">
        <v>75</v>
      </c>
      <c r="M207" s="62" t="s">
        <v>75</v>
      </c>
      <c r="N207" s="61">
        <v>43891</v>
      </c>
      <c r="O207" s="62"/>
    </row>
    <row r="208" s="4" customFormat="1" ht="35" customHeight="1" spans="1:15">
      <c r="A208" s="89">
        <v>68</v>
      </c>
      <c r="B208" s="39" t="s">
        <v>694</v>
      </c>
      <c r="C208" s="34" t="s">
        <v>24</v>
      </c>
      <c r="D208" s="34" t="s">
        <v>459</v>
      </c>
      <c r="E208" s="34" t="s">
        <v>695</v>
      </c>
      <c r="F208" s="39" t="s">
        <v>696</v>
      </c>
      <c r="G208" s="65">
        <v>56</v>
      </c>
      <c r="H208" s="38" t="s">
        <v>676</v>
      </c>
      <c r="I208" s="65">
        <v>1</v>
      </c>
      <c r="J208" s="65">
        <v>0.007</v>
      </c>
      <c r="K208" s="65">
        <v>0.025</v>
      </c>
      <c r="L208" s="62" t="s">
        <v>75</v>
      </c>
      <c r="M208" s="62" t="s">
        <v>75</v>
      </c>
      <c r="N208" s="61">
        <v>43891</v>
      </c>
      <c r="O208" s="62"/>
    </row>
    <row r="209" s="4" customFormat="1" ht="35" customHeight="1" spans="1:15">
      <c r="A209" s="89">
        <v>69</v>
      </c>
      <c r="B209" s="39" t="s">
        <v>697</v>
      </c>
      <c r="C209" s="34" t="s">
        <v>24</v>
      </c>
      <c r="D209" s="34" t="s">
        <v>459</v>
      </c>
      <c r="E209" s="34" t="s">
        <v>698</v>
      </c>
      <c r="F209" s="39" t="s">
        <v>699</v>
      </c>
      <c r="G209" s="65">
        <v>56</v>
      </c>
      <c r="H209" s="38" t="s">
        <v>669</v>
      </c>
      <c r="I209" s="65">
        <v>1</v>
      </c>
      <c r="J209" s="65">
        <v>0.0016</v>
      </c>
      <c r="K209" s="65">
        <v>0.0064</v>
      </c>
      <c r="L209" s="62" t="s">
        <v>75</v>
      </c>
      <c r="M209" s="62" t="s">
        <v>75</v>
      </c>
      <c r="N209" s="61">
        <v>43891</v>
      </c>
      <c r="O209" s="62"/>
    </row>
    <row r="210" s="4" customFormat="1" ht="35" customHeight="1" spans="1:15">
      <c r="A210" s="89">
        <v>70</v>
      </c>
      <c r="B210" s="39" t="s">
        <v>700</v>
      </c>
      <c r="C210" s="34" t="s">
        <v>24</v>
      </c>
      <c r="D210" s="34" t="s">
        <v>459</v>
      </c>
      <c r="E210" s="34" t="s">
        <v>701</v>
      </c>
      <c r="F210" s="42" t="s">
        <v>702</v>
      </c>
      <c r="G210" s="65">
        <v>84</v>
      </c>
      <c r="H210" s="38" t="s">
        <v>669</v>
      </c>
      <c r="I210" s="65">
        <v>1</v>
      </c>
      <c r="J210" s="65">
        <v>0.0006</v>
      </c>
      <c r="K210" s="65">
        <v>0.003</v>
      </c>
      <c r="L210" s="62" t="s">
        <v>75</v>
      </c>
      <c r="M210" s="62" t="s">
        <v>75</v>
      </c>
      <c r="N210" s="61">
        <v>43891</v>
      </c>
      <c r="O210" s="62"/>
    </row>
    <row r="211" s="4" customFormat="1" ht="35" customHeight="1" spans="1:15">
      <c r="A211" s="89">
        <v>71</v>
      </c>
      <c r="B211" s="39" t="s">
        <v>703</v>
      </c>
      <c r="C211" s="34" t="s">
        <v>24</v>
      </c>
      <c r="D211" s="34" t="s">
        <v>459</v>
      </c>
      <c r="E211" s="34" t="s">
        <v>704</v>
      </c>
      <c r="F211" s="39" t="s">
        <v>705</v>
      </c>
      <c r="G211" s="65">
        <v>161</v>
      </c>
      <c r="H211" s="38" t="s">
        <v>676</v>
      </c>
      <c r="I211" s="65">
        <v>1</v>
      </c>
      <c r="J211" s="65">
        <v>0.009</v>
      </c>
      <c r="K211" s="65">
        <v>0.038</v>
      </c>
      <c r="L211" s="62" t="s">
        <v>75</v>
      </c>
      <c r="M211" s="62" t="s">
        <v>75</v>
      </c>
      <c r="N211" s="61">
        <v>43891</v>
      </c>
      <c r="O211" s="62"/>
    </row>
    <row r="212" s="4" customFormat="1" ht="35" customHeight="1" spans="1:15">
      <c r="A212" s="89">
        <v>72</v>
      </c>
      <c r="B212" s="39" t="s">
        <v>706</v>
      </c>
      <c r="C212" s="34" t="s">
        <v>24</v>
      </c>
      <c r="D212" s="34" t="s">
        <v>459</v>
      </c>
      <c r="E212" s="34" t="s">
        <v>707</v>
      </c>
      <c r="F212" s="39" t="s">
        <v>708</v>
      </c>
      <c r="G212" s="65">
        <v>84</v>
      </c>
      <c r="H212" s="38" t="s">
        <v>669</v>
      </c>
      <c r="I212" s="65">
        <v>1</v>
      </c>
      <c r="J212" s="65">
        <v>0.0007</v>
      </c>
      <c r="K212" s="65">
        <v>0.0029</v>
      </c>
      <c r="L212" s="62" t="s">
        <v>75</v>
      </c>
      <c r="M212" s="62" t="s">
        <v>75</v>
      </c>
      <c r="N212" s="61">
        <v>43891</v>
      </c>
      <c r="O212" s="62"/>
    </row>
    <row r="213" s="4" customFormat="1" ht="35" customHeight="1" spans="1:15">
      <c r="A213" s="89">
        <v>73</v>
      </c>
      <c r="B213" s="39" t="s">
        <v>709</v>
      </c>
      <c r="C213" s="34" t="s">
        <v>24</v>
      </c>
      <c r="D213" s="34" t="s">
        <v>459</v>
      </c>
      <c r="E213" s="34" t="s">
        <v>710</v>
      </c>
      <c r="F213" s="39" t="s">
        <v>711</v>
      </c>
      <c r="G213" s="65">
        <v>49</v>
      </c>
      <c r="H213" s="38" t="s">
        <v>676</v>
      </c>
      <c r="I213" s="65">
        <v>1</v>
      </c>
      <c r="J213" s="65">
        <v>0.0004</v>
      </c>
      <c r="K213" s="65">
        <v>0.0026</v>
      </c>
      <c r="L213" s="62" t="s">
        <v>75</v>
      </c>
      <c r="M213" s="62" t="s">
        <v>75</v>
      </c>
      <c r="N213" s="61">
        <v>43891</v>
      </c>
      <c r="O213" s="62"/>
    </row>
    <row r="214" s="4" customFormat="1" ht="35" customHeight="1" spans="1:15">
      <c r="A214" s="89">
        <v>74</v>
      </c>
      <c r="B214" s="39" t="s">
        <v>712</v>
      </c>
      <c r="C214" s="34" t="s">
        <v>24</v>
      </c>
      <c r="D214" s="34" t="s">
        <v>459</v>
      </c>
      <c r="E214" s="34" t="s">
        <v>713</v>
      </c>
      <c r="F214" s="39" t="s">
        <v>714</v>
      </c>
      <c r="G214" s="65">
        <v>77</v>
      </c>
      <c r="H214" s="38" t="s">
        <v>676</v>
      </c>
      <c r="I214" s="65">
        <v>1</v>
      </c>
      <c r="J214" s="65">
        <v>0.0014</v>
      </c>
      <c r="K214" s="65">
        <v>0.0125</v>
      </c>
      <c r="L214" s="62" t="s">
        <v>75</v>
      </c>
      <c r="M214" s="62" t="s">
        <v>75</v>
      </c>
      <c r="N214" s="61">
        <v>43891</v>
      </c>
      <c r="O214" s="62"/>
    </row>
    <row r="215" s="4" customFormat="1" ht="35" customHeight="1" spans="1:15">
      <c r="A215" s="89">
        <v>75</v>
      </c>
      <c r="B215" s="39" t="s">
        <v>715</v>
      </c>
      <c r="C215" s="34" t="s">
        <v>24</v>
      </c>
      <c r="D215" s="34" t="s">
        <v>459</v>
      </c>
      <c r="E215" s="34" t="s">
        <v>716</v>
      </c>
      <c r="F215" s="42" t="s">
        <v>717</v>
      </c>
      <c r="G215" s="65">
        <v>42</v>
      </c>
      <c r="H215" s="38" t="s">
        <v>669</v>
      </c>
      <c r="I215" s="65">
        <v>1</v>
      </c>
      <c r="J215" s="65">
        <v>0.0015</v>
      </c>
      <c r="K215" s="65">
        <v>0.0052</v>
      </c>
      <c r="L215" s="62" t="s">
        <v>75</v>
      </c>
      <c r="M215" s="62" t="s">
        <v>75</v>
      </c>
      <c r="N215" s="61">
        <v>43891</v>
      </c>
      <c r="O215" s="62"/>
    </row>
    <row r="216" s="4" customFormat="1" ht="35" customHeight="1" spans="1:15">
      <c r="A216" s="89">
        <v>76</v>
      </c>
      <c r="B216" s="39" t="s">
        <v>718</v>
      </c>
      <c r="C216" s="34" t="s">
        <v>24</v>
      </c>
      <c r="D216" s="34" t="s">
        <v>459</v>
      </c>
      <c r="E216" s="34" t="s">
        <v>719</v>
      </c>
      <c r="F216" s="39" t="s">
        <v>720</v>
      </c>
      <c r="G216" s="65">
        <v>77</v>
      </c>
      <c r="H216" s="38" t="s">
        <v>669</v>
      </c>
      <c r="I216" s="65">
        <v>1</v>
      </c>
      <c r="J216" s="65">
        <v>0.0012</v>
      </c>
      <c r="K216" s="65">
        <v>0.0048</v>
      </c>
      <c r="L216" s="62" t="s">
        <v>75</v>
      </c>
      <c r="M216" s="62" t="s">
        <v>75</v>
      </c>
      <c r="N216" s="61">
        <v>43891</v>
      </c>
      <c r="O216" s="62"/>
    </row>
    <row r="217" s="4" customFormat="1" ht="35" customHeight="1" spans="1:15">
      <c r="A217" s="89">
        <v>77</v>
      </c>
      <c r="B217" s="39" t="s">
        <v>721</v>
      </c>
      <c r="C217" s="34" t="s">
        <v>24</v>
      </c>
      <c r="D217" s="34" t="s">
        <v>459</v>
      </c>
      <c r="E217" s="34" t="s">
        <v>722</v>
      </c>
      <c r="F217" s="39" t="s">
        <v>723</v>
      </c>
      <c r="G217" s="65">
        <v>56</v>
      </c>
      <c r="H217" s="38" t="s">
        <v>676</v>
      </c>
      <c r="I217" s="65">
        <v>1</v>
      </c>
      <c r="J217" s="65">
        <v>0.0006</v>
      </c>
      <c r="K217" s="65">
        <v>0.0083</v>
      </c>
      <c r="L217" s="62" t="s">
        <v>75</v>
      </c>
      <c r="M217" s="62" t="s">
        <v>75</v>
      </c>
      <c r="N217" s="61">
        <v>43891</v>
      </c>
      <c r="O217" s="62"/>
    </row>
    <row r="218" s="4" customFormat="1" ht="35" customHeight="1" spans="1:15">
      <c r="A218" s="89">
        <v>78</v>
      </c>
      <c r="B218" s="39" t="s">
        <v>724</v>
      </c>
      <c r="C218" s="34" t="s">
        <v>24</v>
      </c>
      <c r="D218" s="34" t="s">
        <v>459</v>
      </c>
      <c r="E218" s="34" t="s">
        <v>725</v>
      </c>
      <c r="F218" s="39" t="s">
        <v>726</v>
      </c>
      <c r="G218" s="65">
        <v>21</v>
      </c>
      <c r="H218" s="38" t="s">
        <v>669</v>
      </c>
      <c r="I218" s="65">
        <v>1</v>
      </c>
      <c r="J218" s="65">
        <v>0.0015</v>
      </c>
      <c r="K218" s="65">
        <v>0.0062</v>
      </c>
      <c r="L218" s="62" t="s">
        <v>75</v>
      </c>
      <c r="M218" s="62" t="s">
        <v>75</v>
      </c>
      <c r="N218" s="61">
        <v>43891</v>
      </c>
      <c r="O218" s="62"/>
    </row>
    <row r="219" s="4" customFormat="1" ht="35" customHeight="1" spans="1:15">
      <c r="A219" s="89">
        <v>79</v>
      </c>
      <c r="B219" s="39" t="s">
        <v>727</v>
      </c>
      <c r="C219" s="34" t="s">
        <v>24</v>
      </c>
      <c r="D219" s="34" t="s">
        <v>459</v>
      </c>
      <c r="E219" s="34" t="s">
        <v>728</v>
      </c>
      <c r="F219" s="42" t="s">
        <v>729</v>
      </c>
      <c r="G219" s="65">
        <v>259</v>
      </c>
      <c r="H219" s="38" t="s">
        <v>676</v>
      </c>
      <c r="I219" s="65">
        <v>3</v>
      </c>
      <c r="J219" s="65">
        <v>0.0018</v>
      </c>
      <c r="K219" s="65">
        <v>0.0057</v>
      </c>
      <c r="L219" s="62" t="s">
        <v>75</v>
      </c>
      <c r="M219" s="62" t="s">
        <v>75</v>
      </c>
      <c r="N219" s="61">
        <v>43891</v>
      </c>
      <c r="O219" s="62"/>
    </row>
    <row r="220" s="4" customFormat="1" ht="35" customHeight="1" spans="1:15">
      <c r="A220" s="89">
        <v>80</v>
      </c>
      <c r="B220" s="39" t="s">
        <v>730</v>
      </c>
      <c r="C220" s="34" t="s">
        <v>24</v>
      </c>
      <c r="D220" s="34" t="s">
        <v>459</v>
      </c>
      <c r="E220" s="34" t="s">
        <v>731</v>
      </c>
      <c r="F220" s="42" t="s">
        <v>732</v>
      </c>
      <c r="G220" s="65">
        <v>105</v>
      </c>
      <c r="H220" s="38" t="s">
        <v>676</v>
      </c>
      <c r="I220" s="65">
        <v>1</v>
      </c>
      <c r="J220" s="65">
        <v>0.0026</v>
      </c>
      <c r="K220" s="65">
        <v>0.0011</v>
      </c>
      <c r="L220" s="62" t="s">
        <v>75</v>
      </c>
      <c r="M220" s="62" t="s">
        <v>75</v>
      </c>
      <c r="N220" s="61">
        <v>43891</v>
      </c>
      <c r="O220" s="62"/>
    </row>
    <row r="221" s="4" customFormat="1" ht="35" customHeight="1" spans="1:15">
      <c r="A221" s="89">
        <v>81</v>
      </c>
      <c r="B221" s="39" t="s">
        <v>733</v>
      </c>
      <c r="C221" s="34" t="s">
        <v>24</v>
      </c>
      <c r="D221" s="34" t="s">
        <v>459</v>
      </c>
      <c r="E221" s="34" t="s">
        <v>734</v>
      </c>
      <c r="F221" s="42" t="s">
        <v>735</v>
      </c>
      <c r="G221" s="65">
        <v>175</v>
      </c>
      <c r="H221" s="38" t="s">
        <v>676</v>
      </c>
      <c r="I221" s="65">
        <v>1</v>
      </c>
      <c r="J221" s="65">
        <v>0.0018</v>
      </c>
      <c r="K221" s="65">
        <v>0.0072</v>
      </c>
      <c r="L221" s="62" t="s">
        <v>75</v>
      </c>
      <c r="M221" s="62" t="s">
        <v>75</v>
      </c>
      <c r="N221" s="61">
        <v>43891</v>
      </c>
      <c r="O221" s="62"/>
    </row>
    <row r="222" s="4" customFormat="1" ht="35" customHeight="1" spans="1:15">
      <c r="A222" s="89">
        <v>82</v>
      </c>
      <c r="B222" s="39" t="s">
        <v>736</v>
      </c>
      <c r="C222" s="34" t="s">
        <v>24</v>
      </c>
      <c r="D222" s="34" t="s">
        <v>459</v>
      </c>
      <c r="E222" s="34" t="s">
        <v>737</v>
      </c>
      <c r="F222" s="42" t="s">
        <v>738</v>
      </c>
      <c r="G222" s="65">
        <v>140</v>
      </c>
      <c r="H222" s="38" t="s">
        <v>676</v>
      </c>
      <c r="I222" s="65">
        <v>1</v>
      </c>
      <c r="J222" s="65">
        <v>0.0013</v>
      </c>
      <c r="K222" s="65">
        <v>0.0054</v>
      </c>
      <c r="L222" s="62" t="s">
        <v>75</v>
      </c>
      <c r="M222" s="62" t="s">
        <v>75</v>
      </c>
      <c r="N222" s="61">
        <v>43891</v>
      </c>
      <c r="O222" s="62"/>
    </row>
    <row r="223" s="4" customFormat="1" ht="35" customHeight="1" spans="1:15">
      <c r="A223" s="89">
        <v>83</v>
      </c>
      <c r="B223" s="39" t="s">
        <v>739</v>
      </c>
      <c r="C223" s="34" t="s">
        <v>24</v>
      </c>
      <c r="D223" s="34" t="s">
        <v>459</v>
      </c>
      <c r="E223" s="34" t="s">
        <v>740</v>
      </c>
      <c r="F223" s="42" t="s">
        <v>741</v>
      </c>
      <c r="G223" s="65">
        <v>140</v>
      </c>
      <c r="H223" s="38" t="s">
        <v>676</v>
      </c>
      <c r="I223" s="65">
        <v>1</v>
      </c>
      <c r="J223" s="65">
        <v>0.0028</v>
      </c>
      <c r="K223" s="65">
        <v>0.0112</v>
      </c>
      <c r="L223" s="62" t="s">
        <v>75</v>
      </c>
      <c r="M223" s="62" t="s">
        <v>75</v>
      </c>
      <c r="N223" s="61">
        <v>43891</v>
      </c>
      <c r="O223" s="62"/>
    </row>
    <row r="224" s="4" customFormat="1" ht="35" customHeight="1" spans="1:15">
      <c r="A224" s="89">
        <v>84</v>
      </c>
      <c r="B224" s="39" t="s">
        <v>742</v>
      </c>
      <c r="C224" s="34" t="s">
        <v>24</v>
      </c>
      <c r="D224" s="34" t="s">
        <v>459</v>
      </c>
      <c r="E224" s="34" t="s">
        <v>743</v>
      </c>
      <c r="F224" s="42" t="s">
        <v>744</v>
      </c>
      <c r="G224" s="65">
        <v>210</v>
      </c>
      <c r="H224" s="38" t="s">
        <v>676</v>
      </c>
      <c r="I224" s="65">
        <v>1</v>
      </c>
      <c r="J224" s="65">
        <v>0.0033</v>
      </c>
      <c r="K224" s="65">
        <v>0.0127</v>
      </c>
      <c r="L224" s="62" t="s">
        <v>75</v>
      </c>
      <c r="M224" s="62" t="s">
        <v>75</v>
      </c>
      <c r="N224" s="61">
        <v>43891</v>
      </c>
      <c r="O224" s="62"/>
    </row>
    <row r="225" s="4" customFormat="1" ht="77" customHeight="1" spans="1:15">
      <c r="A225" s="89">
        <v>85</v>
      </c>
      <c r="B225" s="39" t="s">
        <v>745</v>
      </c>
      <c r="C225" s="34" t="s">
        <v>24</v>
      </c>
      <c r="D225" s="34" t="s">
        <v>459</v>
      </c>
      <c r="E225" s="34" t="s">
        <v>746</v>
      </c>
      <c r="F225" s="42" t="s">
        <v>747</v>
      </c>
      <c r="G225" s="65">
        <v>105</v>
      </c>
      <c r="H225" s="38" t="s">
        <v>676</v>
      </c>
      <c r="I225" s="65">
        <v>1</v>
      </c>
      <c r="J225" s="65">
        <v>0.00058</v>
      </c>
      <c r="K225" s="65">
        <v>0.00251</v>
      </c>
      <c r="L225" s="62" t="s">
        <v>75</v>
      </c>
      <c r="M225" s="62" t="s">
        <v>75</v>
      </c>
      <c r="N225" s="61">
        <v>43891</v>
      </c>
      <c r="O225" s="62"/>
    </row>
    <row r="226" s="4" customFormat="1" ht="35" customHeight="1" spans="1:15">
      <c r="A226" s="89">
        <v>86</v>
      </c>
      <c r="B226" s="39" t="s">
        <v>748</v>
      </c>
      <c r="C226" s="34" t="s">
        <v>24</v>
      </c>
      <c r="D226" s="34" t="s">
        <v>459</v>
      </c>
      <c r="E226" s="34" t="s">
        <v>749</v>
      </c>
      <c r="F226" s="42" t="s">
        <v>750</v>
      </c>
      <c r="G226" s="65">
        <v>36</v>
      </c>
      <c r="H226" s="38" t="s">
        <v>676</v>
      </c>
      <c r="I226" s="65">
        <v>1</v>
      </c>
      <c r="J226" s="65">
        <v>0.00014</v>
      </c>
      <c r="K226" s="65">
        <v>0.00063</v>
      </c>
      <c r="L226" s="62" t="s">
        <v>75</v>
      </c>
      <c r="M226" s="62" t="s">
        <v>75</v>
      </c>
      <c r="N226" s="61">
        <v>43891</v>
      </c>
      <c r="O226" s="62"/>
    </row>
    <row r="227" s="4" customFormat="1" ht="35" customHeight="1" spans="1:15">
      <c r="A227" s="89">
        <v>87</v>
      </c>
      <c r="B227" s="39" t="s">
        <v>751</v>
      </c>
      <c r="C227" s="34" t="s">
        <v>24</v>
      </c>
      <c r="D227" s="34" t="s">
        <v>459</v>
      </c>
      <c r="E227" s="34" t="s">
        <v>752</v>
      </c>
      <c r="F227" s="42" t="s">
        <v>753</v>
      </c>
      <c r="G227" s="65">
        <v>138.45</v>
      </c>
      <c r="H227" s="38" t="s">
        <v>676</v>
      </c>
      <c r="I227" s="65">
        <v>1</v>
      </c>
      <c r="J227" s="65">
        <v>0.00041</v>
      </c>
      <c r="K227" s="65">
        <v>0.00194</v>
      </c>
      <c r="L227" s="62" t="s">
        <v>75</v>
      </c>
      <c r="M227" s="62" t="s">
        <v>75</v>
      </c>
      <c r="N227" s="61">
        <v>43891</v>
      </c>
      <c r="O227" s="62"/>
    </row>
    <row r="228" s="4" customFormat="1" ht="77" customHeight="1" spans="1:15">
      <c r="A228" s="89">
        <v>88</v>
      </c>
      <c r="B228" s="39" t="s">
        <v>754</v>
      </c>
      <c r="C228" s="34" t="s">
        <v>24</v>
      </c>
      <c r="D228" s="34" t="s">
        <v>459</v>
      </c>
      <c r="E228" s="34" t="s">
        <v>755</v>
      </c>
      <c r="F228" s="42" t="s">
        <v>756</v>
      </c>
      <c r="G228" s="65">
        <v>227.2</v>
      </c>
      <c r="H228" s="38" t="s">
        <v>676</v>
      </c>
      <c r="I228" s="65">
        <v>1</v>
      </c>
      <c r="J228" s="65">
        <v>0.0014</v>
      </c>
      <c r="K228" s="65">
        <v>0.00102</v>
      </c>
      <c r="L228" s="62" t="s">
        <v>75</v>
      </c>
      <c r="M228" s="62" t="s">
        <v>75</v>
      </c>
      <c r="N228" s="61">
        <v>43891</v>
      </c>
      <c r="O228" s="62"/>
    </row>
    <row r="229" s="4" customFormat="1" ht="73" customHeight="1" spans="1:15">
      <c r="A229" s="89">
        <v>89</v>
      </c>
      <c r="B229" s="39" t="s">
        <v>757</v>
      </c>
      <c r="C229" s="34" t="s">
        <v>24</v>
      </c>
      <c r="D229" s="34" t="s">
        <v>459</v>
      </c>
      <c r="E229" s="34" t="s">
        <v>758</v>
      </c>
      <c r="F229" s="42" t="s">
        <v>759</v>
      </c>
      <c r="G229" s="65">
        <v>154</v>
      </c>
      <c r="H229" s="38" t="s">
        <v>676</v>
      </c>
      <c r="I229" s="65">
        <v>1</v>
      </c>
      <c r="J229" s="65">
        <v>5e-5</v>
      </c>
      <c r="K229" s="65">
        <v>0.00021</v>
      </c>
      <c r="L229" s="62" t="s">
        <v>75</v>
      </c>
      <c r="M229" s="62" t="s">
        <v>75</v>
      </c>
      <c r="N229" s="61">
        <v>43891</v>
      </c>
      <c r="O229" s="62"/>
    </row>
    <row r="230" s="4" customFormat="1" ht="35" customHeight="1" spans="1:15">
      <c r="A230" s="89">
        <v>90</v>
      </c>
      <c r="B230" s="39" t="s">
        <v>760</v>
      </c>
      <c r="C230" s="34" t="s">
        <v>24</v>
      </c>
      <c r="D230" s="34" t="s">
        <v>459</v>
      </c>
      <c r="E230" s="34" t="s">
        <v>761</v>
      </c>
      <c r="F230" s="42" t="s">
        <v>762</v>
      </c>
      <c r="G230" s="65">
        <v>84</v>
      </c>
      <c r="H230" s="38" t="s">
        <v>763</v>
      </c>
      <c r="I230" s="65">
        <v>1</v>
      </c>
      <c r="J230" s="65">
        <v>6e-5</v>
      </c>
      <c r="K230" s="65">
        <v>0.00022</v>
      </c>
      <c r="L230" s="62" t="s">
        <v>75</v>
      </c>
      <c r="M230" s="62" t="s">
        <v>75</v>
      </c>
      <c r="N230" s="61">
        <v>43891</v>
      </c>
      <c r="O230" s="62"/>
    </row>
    <row r="231" s="4" customFormat="1" ht="35" customHeight="1" spans="1:15">
      <c r="A231" s="89">
        <v>91</v>
      </c>
      <c r="B231" s="39" t="s">
        <v>764</v>
      </c>
      <c r="C231" s="34" t="s">
        <v>24</v>
      </c>
      <c r="D231" s="34" t="s">
        <v>459</v>
      </c>
      <c r="E231" s="34" t="s">
        <v>761</v>
      </c>
      <c r="F231" s="42" t="s">
        <v>765</v>
      </c>
      <c r="G231" s="65">
        <v>84</v>
      </c>
      <c r="H231" s="38" t="s">
        <v>766</v>
      </c>
      <c r="I231" s="65">
        <v>1</v>
      </c>
      <c r="J231" s="65">
        <v>5e-5</v>
      </c>
      <c r="K231" s="65">
        <v>0.00017</v>
      </c>
      <c r="L231" s="62" t="s">
        <v>75</v>
      </c>
      <c r="M231" s="62" t="s">
        <v>75</v>
      </c>
      <c r="N231" s="61">
        <v>43891</v>
      </c>
      <c r="O231" s="62"/>
    </row>
    <row r="232" s="4" customFormat="1" ht="35" customHeight="1" spans="1:15">
      <c r="A232" s="89">
        <v>92</v>
      </c>
      <c r="B232" s="39" t="s">
        <v>767</v>
      </c>
      <c r="C232" s="34" t="s">
        <v>24</v>
      </c>
      <c r="D232" s="34" t="s">
        <v>459</v>
      </c>
      <c r="E232" s="34" t="s">
        <v>768</v>
      </c>
      <c r="F232" s="42" t="s">
        <v>769</v>
      </c>
      <c r="G232" s="65">
        <v>140</v>
      </c>
      <c r="H232" s="38" t="s">
        <v>770</v>
      </c>
      <c r="I232" s="65">
        <v>1</v>
      </c>
      <c r="J232" s="65">
        <v>0.0001</v>
      </c>
      <c r="K232" s="65">
        <v>0.0005</v>
      </c>
      <c r="L232" s="62" t="s">
        <v>75</v>
      </c>
      <c r="M232" s="62" t="s">
        <v>75</v>
      </c>
      <c r="N232" s="61">
        <v>43891</v>
      </c>
      <c r="O232" s="62"/>
    </row>
    <row r="233" s="4" customFormat="1" ht="35" customHeight="1" spans="1:15">
      <c r="A233" s="89">
        <v>93</v>
      </c>
      <c r="B233" s="39" t="s">
        <v>771</v>
      </c>
      <c r="C233" s="34" t="s">
        <v>24</v>
      </c>
      <c r="D233" s="34" t="s">
        <v>459</v>
      </c>
      <c r="E233" s="34" t="s">
        <v>768</v>
      </c>
      <c r="F233" s="42" t="s">
        <v>772</v>
      </c>
      <c r="G233" s="65">
        <v>210</v>
      </c>
      <c r="H233" s="38" t="s">
        <v>773</v>
      </c>
      <c r="I233" s="65">
        <v>1</v>
      </c>
      <c r="J233" s="65">
        <v>6e-5</v>
      </c>
      <c r="K233" s="65">
        <v>0.00019</v>
      </c>
      <c r="L233" s="62" t="s">
        <v>75</v>
      </c>
      <c r="M233" s="62" t="s">
        <v>75</v>
      </c>
      <c r="N233" s="61">
        <v>43891</v>
      </c>
      <c r="O233" s="62"/>
    </row>
    <row r="234" s="4" customFormat="1" ht="72" customHeight="1" spans="1:15">
      <c r="A234" s="89">
        <v>94</v>
      </c>
      <c r="B234" s="39" t="s">
        <v>774</v>
      </c>
      <c r="C234" s="34" t="s">
        <v>24</v>
      </c>
      <c r="D234" s="34" t="s">
        <v>459</v>
      </c>
      <c r="E234" s="34" t="s">
        <v>775</v>
      </c>
      <c r="F234" s="39" t="s">
        <v>776</v>
      </c>
      <c r="G234" s="65">
        <v>210</v>
      </c>
      <c r="H234" s="38" t="s">
        <v>676</v>
      </c>
      <c r="I234" s="34">
        <v>4</v>
      </c>
      <c r="J234" s="34">
        <v>0.00106</v>
      </c>
      <c r="K234" s="34">
        <v>0.00426</v>
      </c>
      <c r="L234" s="62" t="s">
        <v>75</v>
      </c>
      <c r="M234" s="62" t="s">
        <v>75</v>
      </c>
      <c r="N234" s="61">
        <v>43891</v>
      </c>
      <c r="O234" s="62"/>
    </row>
    <row r="235" s="4" customFormat="1" ht="65" customHeight="1" spans="1:15">
      <c r="A235" s="89">
        <v>95</v>
      </c>
      <c r="B235" s="39" t="s">
        <v>777</v>
      </c>
      <c r="C235" s="34" t="s">
        <v>24</v>
      </c>
      <c r="D235" s="34" t="s">
        <v>459</v>
      </c>
      <c r="E235" s="34" t="s">
        <v>778</v>
      </c>
      <c r="F235" s="42" t="s">
        <v>779</v>
      </c>
      <c r="G235" s="65">
        <v>182</v>
      </c>
      <c r="H235" s="38" t="s">
        <v>676</v>
      </c>
      <c r="I235" s="65">
        <v>2</v>
      </c>
      <c r="J235" s="65">
        <v>0.0052</v>
      </c>
      <c r="K235" s="65">
        <v>0.00208</v>
      </c>
      <c r="L235" s="62" t="s">
        <v>75</v>
      </c>
      <c r="M235" s="62" t="s">
        <v>75</v>
      </c>
      <c r="N235" s="61">
        <v>43891</v>
      </c>
      <c r="O235" s="62"/>
    </row>
    <row r="236" s="4" customFormat="1" ht="35" customHeight="1" spans="1:15">
      <c r="A236" s="89">
        <v>96</v>
      </c>
      <c r="B236" s="39" t="s">
        <v>780</v>
      </c>
      <c r="C236" s="34" t="s">
        <v>24</v>
      </c>
      <c r="D236" s="34" t="s">
        <v>459</v>
      </c>
      <c r="E236" s="34" t="s">
        <v>781</v>
      </c>
      <c r="F236" s="39" t="s">
        <v>782</v>
      </c>
      <c r="G236" s="65">
        <v>210</v>
      </c>
      <c r="H236" s="39" t="s">
        <v>783</v>
      </c>
      <c r="I236" s="62">
        <v>1</v>
      </c>
      <c r="J236" s="34">
        <v>0.0014</v>
      </c>
      <c r="K236" s="34">
        <v>0.0057</v>
      </c>
      <c r="L236" s="62" t="s">
        <v>75</v>
      </c>
      <c r="M236" s="62" t="s">
        <v>75</v>
      </c>
      <c r="N236" s="61">
        <v>43891</v>
      </c>
      <c r="O236" s="62"/>
    </row>
    <row r="237" s="4" customFormat="1" ht="35" customHeight="1" spans="1:15">
      <c r="A237" s="89">
        <v>97</v>
      </c>
      <c r="B237" s="39" t="s">
        <v>784</v>
      </c>
      <c r="C237" s="34" t="s">
        <v>785</v>
      </c>
      <c r="D237" s="34" t="s">
        <v>459</v>
      </c>
      <c r="E237" s="65" t="s">
        <v>786</v>
      </c>
      <c r="F237" s="42" t="s">
        <v>787</v>
      </c>
      <c r="G237" s="65">
        <v>280</v>
      </c>
      <c r="H237" s="38" t="s">
        <v>788</v>
      </c>
      <c r="I237" s="34">
        <v>1</v>
      </c>
      <c r="J237" s="34">
        <v>0.0025</v>
      </c>
      <c r="K237" s="34">
        <v>0.0097</v>
      </c>
      <c r="L237" s="62" t="s">
        <v>75</v>
      </c>
      <c r="M237" s="62" t="s">
        <v>75</v>
      </c>
      <c r="N237" s="61">
        <v>43891</v>
      </c>
      <c r="O237" s="62"/>
    </row>
    <row r="238" s="4" customFormat="1" ht="35" customHeight="1" spans="1:15">
      <c r="A238" s="89">
        <v>98</v>
      </c>
      <c r="B238" s="39" t="s">
        <v>789</v>
      </c>
      <c r="C238" s="34" t="s">
        <v>24</v>
      </c>
      <c r="D238" s="34" t="s">
        <v>459</v>
      </c>
      <c r="E238" s="34" t="s">
        <v>790</v>
      </c>
      <c r="F238" s="39" t="s">
        <v>791</v>
      </c>
      <c r="G238" s="65">
        <v>224</v>
      </c>
      <c r="H238" s="39" t="s">
        <v>792</v>
      </c>
      <c r="I238" s="62">
        <v>1</v>
      </c>
      <c r="J238" s="34">
        <v>0.0015</v>
      </c>
      <c r="K238" s="34">
        <v>0.0053</v>
      </c>
      <c r="L238" s="62" t="s">
        <v>75</v>
      </c>
      <c r="M238" s="62" t="s">
        <v>75</v>
      </c>
      <c r="N238" s="61">
        <v>43891</v>
      </c>
      <c r="O238" s="62"/>
    </row>
    <row r="239" s="4" customFormat="1" ht="55" customHeight="1" spans="1:15">
      <c r="A239" s="89">
        <v>99</v>
      </c>
      <c r="B239" s="39" t="s">
        <v>793</v>
      </c>
      <c r="C239" s="34" t="s">
        <v>785</v>
      </c>
      <c r="D239" s="34" t="s">
        <v>459</v>
      </c>
      <c r="E239" s="65" t="s">
        <v>794</v>
      </c>
      <c r="F239" s="42" t="s">
        <v>795</v>
      </c>
      <c r="G239" s="65">
        <v>194.6</v>
      </c>
      <c r="H239" s="38" t="s">
        <v>796</v>
      </c>
      <c r="I239" s="65">
        <v>1</v>
      </c>
      <c r="J239" s="96">
        <v>0.0018</v>
      </c>
      <c r="K239" s="96">
        <v>0.0064</v>
      </c>
      <c r="L239" s="62" t="s">
        <v>75</v>
      </c>
      <c r="M239" s="62" t="s">
        <v>75</v>
      </c>
      <c r="N239" s="61">
        <v>43891</v>
      </c>
      <c r="O239" s="62"/>
    </row>
    <row r="240" s="4" customFormat="1" ht="50" customHeight="1" spans="1:15">
      <c r="A240" s="89">
        <v>100</v>
      </c>
      <c r="B240" s="39" t="s">
        <v>797</v>
      </c>
      <c r="C240" s="34" t="s">
        <v>24</v>
      </c>
      <c r="D240" s="34" t="s">
        <v>459</v>
      </c>
      <c r="E240" s="34" t="s">
        <v>798</v>
      </c>
      <c r="F240" s="42" t="s">
        <v>799</v>
      </c>
      <c r="G240" s="65">
        <v>266</v>
      </c>
      <c r="H240" s="38" t="s">
        <v>788</v>
      </c>
      <c r="I240" s="65">
        <v>1</v>
      </c>
      <c r="J240" s="96">
        <v>0.0014</v>
      </c>
      <c r="K240" s="96">
        <v>0.0059</v>
      </c>
      <c r="L240" s="62" t="s">
        <v>75</v>
      </c>
      <c r="M240" s="62" t="s">
        <v>75</v>
      </c>
      <c r="N240" s="61">
        <v>43891</v>
      </c>
      <c r="O240" s="62"/>
    </row>
    <row r="241" s="4" customFormat="1" ht="62" customHeight="1" spans="1:15">
      <c r="A241" s="89">
        <v>101</v>
      </c>
      <c r="B241" s="39" t="s">
        <v>800</v>
      </c>
      <c r="C241" s="34" t="s">
        <v>785</v>
      </c>
      <c r="D241" s="34" t="s">
        <v>459</v>
      </c>
      <c r="E241" s="65" t="s">
        <v>801</v>
      </c>
      <c r="F241" s="42" t="s">
        <v>802</v>
      </c>
      <c r="G241" s="65">
        <v>224</v>
      </c>
      <c r="H241" s="38" t="s">
        <v>788</v>
      </c>
      <c r="I241" s="65">
        <v>1</v>
      </c>
      <c r="J241" s="96">
        <v>0.0026</v>
      </c>
      <c r="K241" s="96">
        <v>0.0105</v>
      </c>
      <c r="L241" s="62" t="s">
        <v>75</v>
      </c>
      <c r="M241" s="62" t="s">
        <v>75</v>
      </c>
      <c r="N241" s="61">
        <v>43891</v>
      </c>
      <c r="O241" s="62"/>
    </row>
    <row r="242" s="4" customFormat="1" ht="35" customHeight="1" spans="1:15">
      <c r="A242" s="89">
        <v>102</v>
      </c>
      <c r="B242" s="39" t="s">
        <v>803</v>
      </c>
      <c r="C242" s="34" t="s">
        <v>24</v>
      </c>
      <c r="D242" s="34" t="s">
        <v>459</v>
      </c>
      <c r="E242" s="62" t="s">
        <v>804</v>
      </c>
      <c r="F242" s="39" t="s">
        <v>805</v>
      </c>
      <c r="G242" s="63">
        <v>175</v>
      </c>
      <c r="H242" s="39" t="s">
        <v>806</v>
      </c>
      <c r="I242" s="62">
        <v>1</v>
      </c>
      <c r="J242" s="97" t="s">
        <v>807</v>
      </c>
      <c r="K242" s="97" t="s">
        <v>808</v>
      </c>
      <c r="L242" s="62" t="s">
        <v>75</v>
      </c>
      <c r="M242" s="62" t="s">
        <v>75</v>
      </c>
      <c r="N242" s="61">
        <v>43891</v>
      </c>
      <c r="O242" s="62"/>
    </row>
    <row r="243" s="4" customFormat="1" ht="35" customHeight="1" spans="1:15">
      <c r="A243" s="89">
        <v>103</v>
      </c>
      <c r="B243" s="39" t="s">
        <v>809</v>
      </c>
      <c r="C243" s="34" t="s">
        <v>24</v>
      </c>
      <c r="D243" s="34" t="s">
        <v>459</v>
      </c>
      <c r="E243" s="62" t="s">
        <v>810</v>
      </c>
      <c r="F243" s="39" t="s">
        <v>811</v>
      </c>
      <c r="G243" s="63">
        <v>240</v>
      </c>
      <c r="H243" s="38" t="s">
        <v>788</v>
      </c>
      <c r="I243" s="62">
        <v>1</v>
      </c>
      <c r="J243" s="97" t="s">
        <v>812</v>
      </c>
      <c r="K243" s="97" t="s">
        <v>813</v>
      </c>
      <c r="L243" s="62" t="s">
        <v>75</v>
      </c>
      <c r="M243" s="62" t="s">
        <v>75</v>
      </c>
      <c r="N243" s="61">
        <v>43891</v>
      </c>
      <c r="O243" s="62"/>
    </row>
    <row r="244" s="4" customFormat="1" ht="35" customHeight="1" spans="1:15">
      <c r="A244" s="89">
        <v>104</v>
      </c>
      <c r="B244" s="39" t="s">
        <v>814</v>
      </c>
      <c r="C244" s="34" t="s">
        <v>24</v>
      </c>
      <c r="D244" s="34" t="s">
        <v>459</v>
      </c>
      <c r="E244" s="34" t="s">
        <v>815</v>
      </c>
      <c r="F244" s="42" t="s">
        <v>816</v>
      </c>
      <c r="G244" s="65">
        <v>140</v>
      </c>
      <c r="H244" s="38" t="s">
        <v>788</v>
      </c>
      <c r="I244" s="65">
        <v>1</v>
      </c>
      <c r="J244" s="96">
        <v>0.0011</v>
      </c>
      <c r="K244" s="96">
        <v>0.0045</v>
      </c>
      <c r="L244" s="62" t="s">
        <v>75</v>
      </c>
      <c r="M244" s="62" t="s">
        <v>75</v>
      </c>
      <c r="N244" s="61">
        <v>43891</v>
      </c>
      <c r="O244" s="62"/>
    </row>
    <row r="245" s="4" customFormat="1" ht="35" customHeight="1" spans="1:15">
      <c r="A245" s="89">
        <v>105</v>
      </c>
      <c r="B245" s="39" t="s">
        <v>817</v>
      </c>
      <c r="C245" s="34" t="s">
        <v>785</v>
      </c>
      <c r="D245" s="34" t="s">
        <v>459</v>
      </c>
      <c r="E245" s="65" t="s">
        <v>818</v>
      </c>
      <c r="F245" s="42" t="s">
        <v>819</v>
      </c>
      <c r="G245" s="65">
        <v>105</v>
      </c>
      <c r="H245" s="38" t="s">
        <v>788</v>
      </c>
      <c r="I245" s="65">
        <v>1</v>
      </c>
      <c r="J245" s="96">
        <v>0.0005</v>
      </c>
      <c r="K245" s="96">
        <v>0.0021</v>
      </c>
      <c r="L245" s="62" t="s">
        <v>75</v>
      </c>
      <c r="M245" s="62" t="s">
        <v>75</v>
      </c>
      <c r="N245" s="61">
        <v>43891</v>
      </c>
      <c r="O245" s="62"/>
    </row>
    <row r="246" s="4" customFormat="1" ht="35" customHeight="1" spans="1:15">
      <c r="A246" s="89">
        <v>106</v>
      </c>
      <c r="B246" s="39" t="s">
        <v>820</v>
      </c>
      <c r="C246" s="34" t="s">
        <v>24</v>
      </c>
      <c r="D246" s="34" t="s">
        <v>459</v>
      </c>
      <c r="E246" s="34" t="s">
        <v>821</v>
      </c>
      <c r="F246" s="39" t="s">
        <v>822</v>
      </c>
      <c r="G246" s="65">
        <v>336</v>
      </c>
      <c r="H246" s="39" t="s">
        <v>823</v>
      </c>
      <c r="I246" s="62">
        <v>1</v>
      </c>
      <c r="J246" s="34">
        <v>0.0026</v>
      </c>
      <c r="K246" s="34">
        <v>0.0082</v>
      </c>
      <c r="L246" s="62" t="s">
        <v>75</v>
      </c>
      <c r="M246" s="62" t="s">
        <v>75</v>
      </c>
      <c r="N246" s="61">
        <v>43891</v>
      </c>
      <c r="O246" s="62"/>
    </row>
    <row r="247" s="4" customFormat="1" ht="35" customHeight="1" spans="1:15">
      <c r="A247" s="89">
        <v>107</v>
      </c>
      <c r="B247" s="39" t="s">
        <v>824</v>
      </c>
      <c r="C247" s="34" t="s">
        <v>24</v>
      </c>
      <c r="D247" s="34" t="s">
        <v>459</v>
      </c>
      <c r="E247" s="34" t="s">
        <v>825</v>
      </c>
      <c r="F247" s="39" t="s">
        <v>826</v>
      </c>
      <c r="G247" s="65">
        <v>245</v>
      </c>
      <c r="H247" s="39" t="s">
        <v>827</v>
      </c>
      <c r="I247" s="62">
        <v>1</v>
      </c>
      <c r="J247" s="34" t="s">
        <v>828</v>
      </c>
      <c r="K247" s="34" t="s">
        <v>829</v>
      </c>
      <c r="L247" s="62" t="s">
        <v>75</v>
      </c>
      <c r="M247" s="62" t="s">
        <v>75</v>
      </c>
      <c r="N247" s="61">
        <v>43891</v>
      </c>
      <c r="O247" s="62"/>
    </row>
    <row r="248" s="4" customFormat="1" ht="35" customHeight="1" spans="1:15">
      <c r="A248" s="89">
        <v>108</v>
      </c>
      <c r="B248" s="39" t="s">
        <v>830</v>
      </c>
      <c r="C248" s="34" t="s">
        <v>24</v>
      </c>
      <c r="D248" s="34" t="s">
        <v>459</v>
      </c>
      <c r="E248" s="34" t="s">
        <v>831</v>
      </c>
      <c r="F248" s="39" t="s">
        <v>832</v>
      </c>
      <c r="G248" s="65">
        <v>175</v>
      </c>
      <c r="H248" s="39" t="s">
        <v>833</v>
      </c>
      <c r="I248" s="62">
        <v>1</v>
      </c>
      <c r="J248" s="34" t="s">
        <v>834</v>
      </c>
      <c r="K248" s="34" t="s">
        <v>835</v>
      </c>
      <c r="L248" s="62" t="s">
        <v>75</v>
      </c>
      <c r="M248" s="62" t="s">
        <v>75</v>
      </c>
      <c r="N248" s="61">
        <v>43891</v>
      </c>
      <c r="O248" s="62"/>
    </row>
    <row r="249" s="4" customFormat="1" ht="35" customHeight="1" spans="1:15">
      <c r="A249" s="89">
        <v>109</v>
      </c>
      <c r="B249" s="39" t="s">
        <v>836</v>
      </c>
      <c r="C249" s="34" t="s">
        <v>24</v>
      </c>
      <c r="D249" s="34" t="s">
        <v>459</v>
      </c>
      <c r="E249" s="62" t="s">
        <v>837</v>
      </c>
      <c r="F249" s="39" t="s">
        <v>838</v>
      </c>
      <c r="G249" s="63">
        <v>98</v>
      </c>
      <c r="H249" s="39" t="s">
        <v>839</v>
      </c>
      <c r="I249" s="62">
        <v>1</v>
      </c>
      <c r="J249" s="97" t="s">
        <v>840</v>
      </c>
      <c r="K249" s="97" t="s">
        <v>841</v>
      </c>
      <c r="L249" s="62" t="s">
        <v>75</v>
      </c>
      <c r="M249" s="62" t="s">
        <v>75</v>
      </c>
      <c r="N249" s="61">
        <v>43891</v>
      </c>
      <c r="O249" s="62"/>
    </row>
    <row r="250" s="4" customFormat="1" ht="35" customHeight="1" spans="1:15">
      <c r="A250" s="89">
        <v>110</v>
      </c>
      <c r="B250" s="39" t="s">
        <v>842</v>
      </c>
      <c r="C250" s="34" t="s">
        <v>24</v>
      </c>
      <c r="D250" s="34" t="s">
        <v>459</v>
      </c>
      <c r="E250" s="62" t="s">
        <v>837</v>
      </c>
      <c r="F250" s="39" t="s">
        <v>843</v>
      </c>
      <c r="G250" s="63">
        <v>35</v>
      </c>
      <c r="H250" s="38" t="s">
        <v>788</v>
      </c>
      <c r="I250" s="62">
        <v>1</v>
      </c>
      <c r="J250" s="97" t="s">
        <v>844</v>
      </c>
      <c r="K250" s="97" t="s">
        <v>845</v>
      </c>
      <c r="L250" s="62" t="s">
        <v>75</v>
      </c>
      <c r="M250" s="62" t="s">
        <v>75</v>
      </c>
      <c r="N250" s="61">
        <v>43891</v>
      </c>
      <c r="O250" s="62"/>
    </row>
    <row r="251" s="4" customFormat="1" ht="35" customHeight="1" spans="1:15">
      <c r="A251" s="89">
        <v>111</v>
      </c>
      <c r="B251" s="39" t="s">
        <v>846</v>
      </c>
      <c r="C251" s="34" t="s">
        <v>24</v>
      </c>
      <c r="D251" s="34" t="s">
        <v>459</v>
      </c>
      <c r="E251" s="34" t="s">
        <v>847</v>
      </c>
      <c r="F251" s="42" t="s">
        <v>848</v>
      </c>
      <c r="G251" s="65">
        <v>245</v>
      </c>
      <c r="H251" s="39" t="s">
        <v>849</v>
      </c>
      <c r="I251" s="65">
        <v>2</v>
      </c>
      <c r="J251" s="96">
        <v>0.0011</v>
      </c>
      <c r="K251" s="96">
        <v>0.0045</v>
      </c>
      <c r="L251" s="62" t="s">
        <v>75</v>
      </c>
      <c r="M251" s="62" t="s">
        <v>75</v>
      </c>
      <c r="N251" s="61">
        <v>43891</v>
      </c>
      <c r="O251" s="62"/>
    </row>
    <row r="252" s="4" customFormat="1" ht="35" customHeight="1" spans="1:15">
      <c r="A252" s="89">
        <v>112</v>
      </c>
      <c r="B252" s="39" t="s">
        <v>850</v>
      </c>
      <c r="C252" s="34" t="s">
        <v>24</v>
      </c>
      <c r="D252" s="34" t="s">
        <v>459</v>
      </c>
      <c r="E252" s="34" t="s">
        <v>851</v>
      </c>
      <c r="F252" s="42" t="s">
        <v>852</v>
      </c>
      <c r="G252" s="65">
        <v>245</v>
      </c>
      <c r="H252" s="39" t="s">
        <v>849</v>
      </c>
      <c r="I252" s="65">
        <v>1</v>
      </c>
      <c r="J252" s="96">
        <v>0.0005</v>
      </c>
      <c r="K252" s="96">
        <v>0.0021</v>
      </c>
      <c r="L252" s="62" t="s">
        <v>75</v>
      </c>
      <c r="M252" s="62" t="s">
        <v>75</v>
      </c>
      <c r="N252" s="61">
        <v>43891</v>
      </c>
      <c r="O252" s="62"/>
    </row>
    <row r="253" s="4" customFormat="1" ht="35" customHeight="1" spans="1:15">
      <c r="A253" s="89">
        <v>113</v>
      </c>
      <c r="B253" s="39" t="s">
        <v>853</v>
      </c>
      <c r="C253" s="34" t="s">
        <v>24</v>
      </c>
      <c r="D253" s="34" t="s">
        <v>459</v>
      </c>
      <c r="E253" s="34" t="s">
        <v>854</v>
      </c>
      <c r="F253" s="42" t="s">
        <v>855</v>
      </c>
      <c r="G253" s="65">
        <v>175</v>
      </c>
      <c r="H253" s="39" t="s">
        <v>849</v>
      </c>
      <c r="I253" s="65">
        <v>1</v>
      </c>
      <c r="J253" s="34">
        <v>0.0026</v>
      </c>
      <c r="K253" s="34">
        <v>0.0082</v>
      </c>
      <c r="L253" s="62" t="s">
        <v>75</v>
      </c>
      <c r="M253" s="62" t="s">
        <v>75</v>
      </c>
      <c r="N253" s="61">
        <v>43891</v>
      </c>
      <c r="O253" s="62"/>
    </row>
    <row r="254" s="4" customFormat="1" ht="35" customHeight="1" spans="1:15">
      <c r="A254" s="89">
        <v>114</v>
      </c>
      <c r="B254" s="39" t="s">
        <v>856</v>
      </c>
      <c r="C254" s="34" t="s">
        <v>24</v>
      </c>
      <c r="D254" s="34" t="s">
        <v>459</v>
      </c>
      <c r="E254" s="34" t="s">
        <v>854</v>
      </c>
      <c r="F254" s="42" t="s">
        <v>857</v>
      </c>
      <c r="G254" s="65">
        <v>84</v>
      </c>
      <c r="H254" s="39" t="s">
        <v>849</v>
      </c>
      <c r="I254" s="65">
        <v>1</v>
      </c>
      <c r="J254" s="34">
        <v>0.004</v>
      </c>
      <c r="K254" s="34">
        <v>0.009</v>
      </c>
      <c r="L254" s="62" t="s">
        <v>75</v>
      </c>
      <c r="M254" s="62" t="s">
        <v>75</v>
      </c>
      <c r="N254" s="61">
        <v>43891</v>
      </c>
      <c r="O254" s="62"/>
    </row>
    <row r="255" s="4" customFormat="1" ht="35" customHeight="1" spans="1:15">
      <c r="A255" s="89">
        <v>115</v>
      </c>
      <c r="B255" s="39" t="s">
        <v>858</v>
      </c>
      <c r="C255" s="34" t="s">
        <v>24</v>
      </c>
      <c r="D255" s="34" t="s">
        <v>459</v>
      </c>
      <c r="E255" s="34" t="s">
        <v>859</v>
      </c>
      <c r="F255" s="42" t="s">
        <v>860</v>
      </c>
      <c r="G255" s="65">
        <v>90</v>
      </c>
      <c r="H255" s="39" t="s">
        <v>849</v>
      </c>
      <c r="I255" s="65">
        <v>1</v>
      </c>
      <c r="J255" s="65">
        <v>0.008</v>
      </c>
      <c r="K255" s="65">
        <v>0.026</v>
      </c>
      <c r="L255" s="62" t="s">
        <v>75</v>
      </c>
      <c r="M255" s="62" t="s">
        <v>75</v>
      </c>
      <c r="N255" s="61">
        <v>43891</v>
      </c>
      <c r="O255" s="62"/>
    </row>
    <row r="256" s="4" customFormat="1" ht="35" customHeight="1" spans="1:15">
      <c r="A256" s="89">
        <v>116</v>
      </c>
      <c r="B256" s="39" t="s">
        <v>861</v>
      </c>
      <c r="C256" s="34" t="s">
        <v>24</v>
      </c>
      <c r="D256" s="34" t="s">
        <v>459</v>
      </c>
      <c r="E256" s="34" t="s">
        <v>862</v>
      </c>
      <c r="F256" s="42" t="s">
        <v>863</v>
      </c>
      <c r="G256" s="65">
        <v>65</v>
      </c>
      <c r="H256" s="39" t="s">
        <v>849</v>
      </c>
      <c r="I256" s="65">
        <v>1</v>
      </c>
      <c r="J256" s="65">
        <v>0.004</v>
      </c>
      <c r="K256" s="65">
        <v>0.052</v>
      </c>
      <c r="L256" s="62" t="s">
        <v>75</v>
      </c>
      <c r="M256" s="62" t="s">
        <v>75</v>
      </c>
      <c r="N256" s="61">
        <v>43891</v>
      </c>
      <c r="O256" s="62"/>
    </row>
    <row r="257" s="4" customFormat="1" ht="35" customHeight="1" spans="1:15">
      <c r="A257" s="89">
        <v>117</v>
      </c>
      <c r="B257" s="39" t="s">
        <v>864</v>
      </c>
      <c r="C257" s="34" t="s">
        <v>24</v>
      </c>
      <c r="D257" s="34" t="s">
        <v>459</v>
      </c>
      <c r="E257" s="34" t="s">
        <v>865</v>
      </c>
      <c r="F257" s="42" t="s">
        <v>866</v>
      </c>
      <c r="G257" s="65">
        <v>130</v>
      </c>
      <c r="H257" s="39" t="s">
        <v>849</v>
      </c>
      <c r="I257" s="65">
        <v>1</v>
      </c>
      <c r="J257" s="65">
        <v>0.016</v>
      </c>
      <c r="K257" s="65">
        <v>0.08</v>
      </c>
      <c r="L257" s="62" t="s">
        <v>75</v>
      </c>
      <c r="M257" s="62" t="s">
        <v>75</v>
      </c>
      <c r="N257" s="61">
        <v>43891</v>
      </c>
      <c r="O257" s="62"/>
    </row>
    <row r="258" s="4" customFormat="1" ht="35" customHeight="1" spans="1:15">
      <c r="A258" s="89">
        <v>118</v>
      </c>
      <c r="B258" s="39" t="s">
        <v>867</v>
      </c>
      <c r="C258" s="34" t="s">
        <v>24</v>
      </c>
      <c r="D258" s="34" t="s">
        <v>459</v>
      </c>
      <c r="E258" s="34" t="s">
        <v>868</v>
      </c>
      <c r="F258" s="42" t="s">
        <v>869</v>
      </c>
      <c r="G258" s="65">
        <v>60</v>
      </c>
      <c r="H258" s="39" t="s">
        <v>849</v>
      </c>
      <c r="I258" s="65">
        <v>2</v>
      </c>
      <c r="J258" s="65">
        <v>0.004</v>
      </c>
      <c r="K258" s="65">
        <v>0.052</v>
      </c>
      <c r="L258" s="62" t="s">
        <v>75</v>
      </c>
      <c r="M258" s="62" t="s">
        <v>75</v>
      </c>
      <c r="N258" s="61">
        <v>43891</v>
      </c>
      <c r="O258" s="62"/>
    </row>
    <row r="259" s="4" customFormat="1" ht="35" customHeight="1" spans="1:15">
      <c r="A259" s="89">
        <v>119</v>
      </c>
      <c r="B259" s="39" t="s">
        <v>870</v>
      </c>
      <c r="C259" s="34" t="s">
        <v>24</v>
      </c>
      <c r="D259" s="34" t="s">
        <v>459</v>
      </c>
      <c r="E259" s="34" t="s">
        <v>871</v>
      </c>
      <c r="F259" s="42" t="s">
        <v>872</v>
      </c>
      <c r="G259" s="65">
        <v>63</v>
      </c>
      <c r="H259" s="39" t="s">
        <v>873</v>
      </c>
      <c r="I259" s="65">
        <v>2</v>
      </c>
      <c r="J259" s="65">
        <v>0.016</v>
      </c>
      <c r="K259" s="65">
        <v>0.08</v>
      </c>
      <c r="L259" s="62" t="s">
        <v>75</v>
      </c>
      <c r="M259" s="62" t="s">
        <v>75</v>
      </c>
      <c r="N259" s="61">
        <v>43891</v>
      </c>
      <c r="O259" s="62"/>
    </row>
    <row r="260" s="4" customFormat="1" ht="35" customHeight="1" spans="1:15">
      <c r="A260" s="89">
        <v>120</v>
      </c>
      <c r="B260" s="39" t="s">
        <v>874</v>
      </c>
      <c r="C260" s="34" t="s">
        <v>24</v>
      </c>
      <c r="D260" s="34" t="s">
        <v>459</v>
      </c>
      <c r="E260" s="34" t="s">
        <v>875</v>
      </c>
      <c r="F260" s="42" t="s">
        <v>876</v>
      </c>
      <c r="G260" s="65">
        <v>175</v>
      </c>
      <c r="H260" s="38" t="s">
        <v>877</v>
      </c>
      <c r="I260" s="65">
        <v>1</v>
      </c>
      <c r="J260" s="34">
        <v>0.008</v>
      </c>
      <c r="K260" s="34">
        <v>0.042</v>
      </c>
      <c r="L260" s="62" t="s">
        <v>75</v>
      </c>
      <c r="M260" s="62" t="s">
        <v>75</v>
      </c>
      <c r="N260" s="61">
        <v>43891</v>
      </c>
      <c r="O260" s="62"/>
    </row>
    <row r="261" s="4" customFormat="1" ht="35" customHeight="1" spans="1:15">
      <c r="A261" s="89">
        <v>121</v>
      </c>
      <c r="B261" s="39" t="s">
        <v>878</v>
      </c>
      <c r="C261" s="34" t="s">
        <v>24</v>
      </c>
      <c r="D261" s="34" t="s">
        <v>459</v>
      </c>
      <c r="E261" s="34" t="s">
        <v>879</v>
      </c>
      <c r="F261" s="39" t="s">
        <v>880</v>
      </c>
      <c r="G261" s="65">
        <v>266</v>
      </c>
      <c r="H261" s="39" t="s">
        <v>881</v>
      </c>
      <c r="I261" s="34">
        <v>1</v>
      </c>
      <c r="J261" s="34">
        <v>0.0015</v>
      </c>
      <c r="K261" s="34">
        <v>0.0062</v>
      </c>
      <c r="L261" s="62" t="s">
        <v>75</v>
      </c>
      <c r="M261" s="62" t="s">
        <v>75</v>
      </c>
      <c r="N261" s="61">
        <v>43891</v>
      </c>
      <c r="O261" s="62"/>
    </row>
    <row r="262" s="4" customFormat="1" ht="35" customHeight="1" spans="1:15">
      <c r="A262" s="89">
        <v>122</v>
      </c>
      <c r="B262" s="39" t="s">
        <v>882</v>
      </c>
      <c r="C262" s="34" t="s">
        <v>24</v>
      </c>
      <c r="D262" s="34" t="s">
        <v>459</v>
      </c>
      <c r="E262" s="34" t="s">
        <v>883</v>
      </c>
      <c r="F262" s="39" t="s">
        <v>884</v>
      </c>
      <c r="G262" s="65">
        <v>91</v>
      </c>
      <c r="H262" s="39" t="s">
        <v>885</v>
      </c>
      <c r="I262" s="34">
        <v>1</v>
      </c>
      <c r="J262" s="34">
        <v>0.004</v>
      </c>
      <c r="K262" s="34">
        <v>0.009</v>
      </c>
      <c r="L262" s="62" t="s">
        <v>75</v>
      </c>
      <c r="M262" s="62" t="s">
        <v>75</v>
      </c>
      <c r="N262" s="61">
        <v>43891</v>
      </c>
      <c r="O262" s="62"/>
    </row>
    <row r="263" s="4" customFormat="1" ht="35" customHeight="1" spans="1:15">
      <c r="A263" s="89">
        <v>123</v>
      </c>
      <c r="B263" s="39" t="s">
        <v>886</v>
      </c>
      <c r="C263" s="34" t="s">
        <v>24</v>
      </c>
      <c r="D263" s="34" t="s">
        <v>459</v>
      </c>
      <c r="E263" s="34" t="s">
        <v>887</v>
      </c>
      <c r="F263" s="42" t="s">
        <v>888</v>
      </c>
      <c r="G263" s="65">
        <v>490</v>
      </c>
      <c r="H263" s="38" t="s">
        <v>889</v>
      </c>
      <c r="I263" s="65">
        <v>1</v>
      </c>
      <c r="J263" s="65">
        <v>0.008</v>
      </c>
      <c r="K263" s="65">
        <v>0.026</v>
      </c>
      <c r="L263" s="62" t="s">
        <v>75</v>
      </c>
      <c r="M263" s="62" t="s">
        <v>75</v>
      </c>
      <c r="N263" s="61">
        <v>43891</v>
      </c>
      <c r="O263" s="62"/>
    </row>
    <row r="264" s="4" customFormat="1" ht="35" customHeight="1" spans="1:15">
      <c r="A264" s="89">
        <v>124</v>
      </c>
      <c r="B264" s="39" t="s">
        <v>890</v>
      </c>
      <c r="C264" s="34" t="s">
        <v>24</v>
      </c>
      <c r="D264" s="34" t="s">
        <v>459</v>
      </c>
      <c r="E264" s="34" t="s">
        <v>891</v>
      </c>
      <c r="F264" s="42" t="s">
        <v>892</v>
      </c>
      <c r="G264" s="65">
        <v>147</v>
      </c>
      <c r="H264" s="38" t="s">
        <v>893</v>
      </c>
      <c r="I264" s="65">
        <v>1</v>
      </c>
      <c r="J264" s="65">
        <v>0.004</v>
      </c>
      <c r="K264" s="65">
        <v>0.052</v>
      </c>
      <c r="L264" s="62" t="s">
        <v>75</v>
      </c>
      <c r="M264" s="62" t="s">
        <v>75</v>
      </c>
      <c r="N264" s="61">
        <v>43891</v>
      </c>
      <c r="O264" s="62"/>
    </row>
    <row r="265" s="4" customFormat="1" ht="35" customHeight="1" spans="1:15">
      <c r="A265" s="89">
        <v>125</v>
      </c>
      <c r="B265" s="39" t="s">
        <v>894</v>
      </c>
      <c r="C265" s="34" t="s">
        <v>24</v>
      </c>
      <c r="D265" s="34" t="s">
        <v>459</v>
      </c>
      <c r="E265" s="34" t="s">
        <v>895</v>
      </c>
      <c r="F265" s="39" t="s">
        <v>896</v>
      </c>
      <c r="G265" s="65">
        <v>196</v>
      </c>
      <c r="H265" s="39" t="s">
        <v>897</v>
      </c>
      <c r="I265" s="65">
        <v>2</v>
      </c>
      <c r="J265" s="65">
        <v>0.016</v>
      </c>
      <c r="K265" s="65">
        <v>0.08</v>
      </c>
      <c r="L265" s="62" t="s">
        <v>75</v>
      </c>
      <c r="M265" s="62" t="s">
        <v>75</v>
      </c>
      <c r="N265" s="61">
        <v>43891</v>
      </c>
      <c r="O265" s="62"/>
    </row>
    <row r="266" s="4" customFormat="1" ht="35" customHeight="1" spans="1:15">
      <c r="A266" s="89">
        <v>126</v>
      </c>
      <c r="B266" s="39" t="s">
        <v>898</v>
      </c>
      <c r="C266" s="34" t="s">
        <v>24</v>
      </c>
      <c r="D266" s="34" t="s">
        <v>459</v>
      </c>
      <c r="E266" s="34" t="s">
        <v>899</v>
      </c>
      <c r="F266" s="39" t="s">
        <v>900</v>
      </c>
      <c r="G266" s="65">
        <v>266</v>
      </c>
      <c r="H266" s="39" t="s">
        <v>901</v>
      </c>
      <c r="I266" s="34">
        <v>2</v>
      </c>
      <c r="J266" s="34">
        <v>0.008</v>
      </c>
      <c r="K266" s="34">
        <v>0.042</v>
      </c>
      <c r="L266" s="62" t="s">
        <v>75</v>
      </c>
      <c r="M266" s="62" t="s">
        <v>75</v>
      </c>
      <c r="N266" s="61">
        <v>43891</v>
      </c>
      <c r="O266" s="62"/>
    </row>
    <row r="267" s="4" customFormat="1" ht="35" customHeight="1" spans="1:15">
      <c r="A267" s="89">
        <v>127</v>
      </c>
      <c r="B267" s="39" t="s">
        <v>902</v>
      </c>
      <c r="C267" s="34" t="s">
        <v>24</v>
      </c>
      <c r="D267" s="34" t="s">
        <v>459</v>
      </c>
      <c r="E267" s="34" t="s">
        <v>903</v>
      </c>
      <c r="F267" s="39" t="s">
        <v>904</v>
      </c>
      <c r="G267" s="65">
        <v>105</v>
      </c>
      <c r="H267" s="38" t="s">
        <v>905</v>
      </c>
      <c r="I267" s="34">
        <v>1</v>
      </c>
      <c r="J267" s="34">
        <v>0.004</v>
      </c>
      <c r="K267" s="34">
        <v>0.019</v>
      </c>
      <c r="L267" s="62" t="s">
        <v>75</v>
      </c>
      <c r="M267" s="62" t="s">
        <v>75</v>
      </c>
      <c r="N267" s="61">
        <v>43891</v>
      </c>
      <c r="O267" s="62"/>
    </row>
    <row r="268" s="4" customFormat="1" ht="35" customHeight="1" spans="1:15">
      <c r="A268" s="89">
        <v>128</v>
      </c>
      <c r="B268" s="39" t="s">
        <v>906</v>
      </c>
      <c r="C268" s="34" t="s">
        <v>24</v>
      </c>
      <c r="D268" s="34" t="s">
        <v>459</v>
      </c>
      <c r="E268" s="34" t="s">
        <v>907</v>
      </c>
      <c r="F268" s="42" t="s">
        <v>908</v>
      </c>
      <c r="G268" s="65">
        <v>203</v>
      </c>
      <c r="H268" s="38" t="s">
        <v>909</v>
      </c>
      <c r="I268" s="65">
        <v>4</v>
      </c>
      <c r="J268" s="65">
        <v>0.0086</v>
      </c>
      <c r="K268" s="65">
        <v>0.038</v>
      </c>
      <c r="L268" s="62" t="s">
        <v>75</v>
      </c>
      <c r="M268" s="62" t="s">
        <v>75</v>
      </c>
      <c r="N268" s="61">
        <v>43891</v>
      </c>
      <c r="O268" s="62"/>
    </row>
    <row r="269" s="4" customFormat="1" ht="35" customHeight="1" spans="1:15">
      <c r="A269" s="89">
        <v>129</v>
      </c>
      <c r="B269" s="39" t="s">
        <v>910</v>
      </c>
      <c r="C269" s="34" t="s">
        <v>24</v>
      </c>
      <c r="D269" s="34" t="s">
        <v>459</v>
      </c>
      <c r="E269" s="34" t="s">
        <v>911</v>
      </c>
      <c r="F269" s="39" t="s">
        <v>912</v>
      </c>
      <c r="G269" s="65">
        <v>133</v>
      </c>
      <c r="H269" s="39" t="s">
        <v>897</v>
      </c>
      <c r="I269" s="65">
        <v>2</v>
      </c>
      <c r="J269" s="65">
        <v>0.008</v>
      </c>
      <c r="K269" s="65">
        <v>0.026</v>
      </c>
      <c r="L269" s="62" t="s">
        <v>75</v>
      </c>
      <c r="M269" s="62" t="s">
        <v>75</v>
      </c>
      <c r="N269" s="61">
        <v>43891</v>
      </c>
      <c r="O269" s="62"/>
    </row>
    <row r="270" s="4" customFormat="1" ht="35" customHeight="1" spans="1:15">
      <c r="A270" s="89">
        <v>130</v>
      </c>
      <c r="B270" s="39" t="s">
        <v>913</v>
      </c>
      <c r="C270" s="34" t="s">
        <v>24</v>
      </c>
      <c r="D270" s="34" t="s">
        <v>459</v>
      </c>
      <c r="E270" s="34" t="s">
        <v>914</v>
      </c>
      <c r="F270" s="39" t="s">
        <v>915</v>
      </c>
      <c r="G270" s="65">
        <v>70</v>
      </c>
      <c r="H270" s="39" t="s">
        <v>916</v>
      </c>
      <c r="I270" s="34">
        <v>1</v>
      </c>
      <c r="J270" s="34">
        <v>0.003</v>
      </c>
      <c r="K270" s="34">
        <v>0.009</v>
      </c>
      <c r="L270" s="62" t="s">
        <v>75</v>
      </c>
      <c r="M270" s="62" t="s">
        <v>75</v>
      </c>
      <c r="N270" s="61">
        <v>43891</v>
      </c>
      <c r="O270" s="62"/>
    </row>
    <row r="271" s="4" customFormat="1" ht="35" customHeight="1" spans="1:15">
      <c r="A271" s="89">
        <v>131</v>
      </c>
      <c r="B271" s="39" t="s">
        <v>917</v>
      </c>
      <c r="C271" s="34" t="s">
        <v>24</v>
      </c>
      <c r="D271" s="34" t="s">
        <v>459</v>
      </c>
      <c r="E271" s="34" t="s">
        <v>918</v>
      </c>
      <c r="F271" s="39" t="s">
        <v>919</v>
      </c>
      <c r="G271" s="65">
        <v>140</v>
      </c>
      <c r="H271" s="39" t="s">
        <v>920</v>
      </c>
      <c r="I271" s="34">
        <v>1</v>
      </c>
      <c r="J271" s="34">
        <v>0.004</v>
      </c>
      <c r="K271" s="34">
        <v>0.023</v>
      </c>
      <c r="L271" s="62" t="s">
        <v>75</v>
      </c>
      <c r="M271" s="62" t="s">
        <v>75</v>
      </c>
      <c r="N271" s="61">
        <v>43891</v>
      </c>
      <c r="O271" s="62"/>
    </row>
    <row r="272" s="4" customFormat="1" ht="35" customHeight="1" spans="1:15">
      <c r="A272" s="89">
        <v>132</v>
      </c>
      <c r="B272" s="39" t="s">
        <v>921</v>
      </c>
      <c r="C272" s="34" t="s">
        <v>24</v>
      </c>
      <c r="D272" s="34" t="s">
        <v>459</v>
      </c>
      <c r="E272" s="34" t="s">
        <v>922</v>
      </c>
      <c r="F272" s="39" t="s">
        <v>923</v>
      </c>
      <c r="G272" s="65">
        <v>182</v>
      </c>
      <c r="H272" s="39" t="s">
        <v>924</v>
      </c>
      <c r="I272" s="34">
        <v>1</v>
      </c>
      <c r="J272" s="34">
        <v>0.0025</v>
      </c>
      <c r="K272" s="34">
        <v>0.0098</v>
      </c>
      <c r="L272" s="62" t="s">
        <v>75</v>
      </c>
      <c r="M272" s="62" t="s">
        <v>75</v>
      </c>
      <c r="N272" s="61">
        <v>43891</v>
      </c>
      <c r="O272" s="62"/>
    </row>
    <row r="273" s="4" customFormat="1" ht="35" customHeight="1" spans="1:15">
      <c r="A273" s="89">
        <v>133</v>
      </c>
      <c r="B273" s="39" t="s">
        <v>925</v>
      </c>
      <c r="C273" s="34" t="s">
        <v>24</v>
      </c>
      <c r="D273" s="34" t="s">
        <v>459</v>
      </c>
      <c r="E273" s="34" t="s">
        <v>926</v>
      </c>
      <c r="F273" s="42" t="s">
        <v>927</v>
      </c>
      <c r="G273" s="65">
        <v>70</v>
      </c>
      <c r="H273" s="38" t="s">
        <v>928</v>
      </c>
      <c r="I273" s="65">
        <v>1</v>
      </c>
      <c r="J273" s="65">
        <v>0.016</v>
      </c>
      <c r="K273" s="65">
        <v>0.08</v>
      </c>
      <c r="L273" s="62" t="s">
        <v>75</v>
      </c>
      <c r="M273" s="62" t="s">
        <v>75</v>
      </c>
      <c r="N273" s="61">
        <v>43891</v>
      </c>
      <c r="O273" s="62"/>
    </row>
    <row r="274" s="4" customFormat="1" ht="35" customHeight="1" spans="1:15">
      <c r="A274" s="89">
        <v>134</v>
      </c>
      <c r="B274" s="39" t="s">
        <v>929</v>
      </c>
      <c r="C274" s="34" t="s">
        <v>24</v>
      </c>
      <c r="D274" s="34" t="s">
        <v>459</v>
      </c>
      <c r="E274" s="34" t="s">
        <v>930</v>
      </c>
      <c r="F274" s="42" t="s">
        <v>931</v>
      </c>
      <c r="G274" s="65">
        <v>70</v>
      </c>
      <c r="H274" s="38" t="s">
        <v>932</v>
      </c>
      <c r="I274" s="65">
        <v>1</v>
      </c>
      <c r="J274" s="65">
        <v>0.006</v>
      </c>
      <c r="K274" s="65">
        <v>0.026</v>
      </c>
      <c r="L274" s="62" t="s">
        <v>75</v>
      </c>
      <c r="M274" s="62" t="s">
        <v>75</v>
      </c>
      <c r="N274" s="61">
        <v>43891</v>
      </c>
      <c r="O274" s="62"/>
    </row>
    <row r="275" s="4" customFormat="1" ht="29" customHeight="1" spans="1:15">
      <c r="A275" s="89">
        <v>135</v>
      </c>
      <c r="B275" s="39" t="s">
        <v>933</v>
      </c>
      <c r="C275" s="34" t="s">
        <v>24</v>
      </c>
      <c r="D275" s="34" t="s">
        <v>459</v>
      </c>
      <c r="E275" s="34" t="s">
        <v>934</v>
      </c>
      <c r="F275" s="39" t="s">
        <v>935</v>
      </c>
      <c r="G275" s="65">
        <v>287</v>
      </c>
      <c r="H275" s="39" t="s">
        <v>897</v>
      </c>
      <c r="I275" s="65">
        <v>1</v>
      </c>
      <c r="J275" s="65">
        <v>0.01</v>
      </c>
      <c r="K275" s="65">
        <v>0.04</v>
      </c>
      <c r="L275" s="62" t="s">
        <v>75</v>
      </c>
      <c r="M275" s="62" t="s">
        <v>75</v>
      </c>
      <c r="N275" s="61">
        <v>43891</v>
      </c>
      <c r="O275" s="62"/>
    </row>
    <row r="276" s="4" customFormat="1" ht="35" customHeight="1" spans="1:15">
      <c r="A276" s="89">
        <v>136</v>
      </c>
      <c r="B276" s="39" t="s">
        <v>936</v>
      </c>
      <c r="C276" s="34" t="s">
        <v>24</v>
      </c>
      <c r="D276" s="34" t="s">
        <v>459</v>
      </c>
      <c r="E276" s="34" t="s">
        <v>937</v>
      </c>
      <c r="F276" s="39" t="s">
        <v>938</v>
      </c>
      <c r="G276" s="65">
        <v>119</v>
      </c>
      <c r="H276" s="39" t="s">
        <v>939</v>
      </c>
      <c r="I276" s="34">
        <v>1</v>
      </c>
      <c r="J276" s="34">
        <v>0.002</v>
      </c>
      <c r="K276" s="34">
        <v>0.008</v>
      </c>
      <c r="L276" s="62" t="s">
        <v>75</v>
      </c>
      <c r="M276" s="62" t="s">
        <v>75</v>
      </c>
      <c r="N276" s="61">
        <v>43891</v>
      </c>
      <c r="O276" s="62"/>
    </row>
    <row r="277" s="4" customFormat="1" ht="35" customHeight="1" spans="1:15">
      <c r="A277" s="89">
        <v>137</v>
      </c>
      <c r="B277" s="39" t="s">
        <v>940</v>
      </c>
      <c r="C277" s="34" t="s">
        <v>24</v>
      </c>
      <c r="D277" s="34" t="s">
        <v>459</v>
      </c>
      <c r="E277" s="34" t="s">
        <v>941</v>
      </c>
      <c r="F277" s="39" t="s">
        <v>942</v>
      </c>
      <c r="G277" s="65">
        <v>84</v>
      </c>
      <c r="H277" s="38" t="s">
        <v>943</v>
      </c>
      <c r="I277" s="34">
        <v>1</v>
      </c>
      <c r="J277" s="34">
        <v>0.0014</v>
      </c>
      <c r="K277" s="34">
        <v>0.063</v>
      </c>
      <c r="L277" s="62" t="s">
        <v>75</v>
      </c>
      <c r="M277" s="62" t="s">
        <v>75</v>
      </c>
      <c r="N277" s="61">
        <v>43891</v>
      </c>
      <c r="O277" s="62"/>
    </row>
    <row r="278" s="4" customFormat="1" ht="35" customHeight="1" spans="1:15">
      <c r="A278" s="89">
        <v>138</v>
      </c>
      <c r="B278" s="39" t="s">
        <v>944</v>
      </c>
      <c r="C278" s="34" t="s">
        <v>24</v>
      </c>
      <c r="D278" s="34" t="s">
        <v>459</v>
      </c>
      <c r="E278" s="34" t="s">
        <v>945</v>
      </c>
      <c r="F278" s="39" t="s">
        <v>946</v>
      </c>
      <c r="G278" s="65">
        <v>98</v>
      </c>
      <c r="H278" s="39" t="s">
        <v>947</v>
      </c>
      <c r="I278" s="34">
        <v>1</v>
      </c>
      <c r="J278" s="34">
        <v>0.001</v>
      </c>
      <c r="K278" s="34">
        <v>0.004</v>
      </c>
      <c r="L278" s="62" t="s">
        <v>75</v>
      </c>
      <c r="M278" s="62" t="s">
        <v>75</v>
      </c>
      <c r="N278" s="61">
        <v>43891</v>
      </c>
      <c r="O278" s="62"/>
    </row>
    <row r="279" s="4" customFormat="1" ht="35" customHeight="1" spans="1:15">
      <c r="A279" s="89">
        <v>139</v>
      </c>
      <c r="B279" s="39" t="s">
        <v>948</v>
      </c>
      <c r="C279" s="34" t="s">
        <v>24</v>
      </c>
      <c r="D279" s="34" t="s">
        <v>459</v>
      </c>
      <c r="E279" s="34" t="s">
        <v>949</v>
      </c>
      <c r="F279" s="39" t="s">
        <v>950</v>
      </c>
      <c r="G279" s="65">
        <v>70</v>
      </c>
      <c r="H279" s="39" t="s">
        <v>951</v>
      </c>
      <c r="I279" s="34">
        <v>1</v>
      </c>
      <c r="J279" s="34">
        <v>0.001</v>
      </c>
      <c r="K279" s="34">
        <v>0.0036</v>
      </c>
      <c r="L279" s="62" t="s">
        <v>75</v>
      </c>
      <c r="M279" s="62" t="s">
        <v>75</v>
      </c>
      <c r="N279" s="61">
        <v>43891</v>
      </c>
      <c r="O279" s="62"/>
    </row>
    <row r="280" s="4" customFormat="1" ht="35" customHeight="1" spans="1:15">
      <c r="A280" s="89">
        <v>140</v>
      </c>
      <c r="B280" s="39" t="s">
        <v>952</v>
      </c>
      <c r="C280" s="34" t="s">
        <v>24</v>
      </c>
      <c r="D280" s="34" t="s">
        <v>459</v>
      </c>
      <c r="E280" s="34" t="s">
        <v>945</v>
      </c>
      <c r="F280" s="39" t="s">
        <v>953</v>
      </c>
      <c r="G280" s="65">
        <v>42</v>
      </c>
      <c r="H280" s="39" t="s">
        <v>954</v>
      </c>
      <c r="I280" s="34">
        <v>1</v>
      </c>
      <c r="J280" s="34">
        <v>0.002</v>
      </c>
      <c r="K280" s="34">
        <v>0.006</v>
      </c>
      <c r="L280" s="62" t="s">
        <v>75</v>
      </c>
      <c r="M280" s="62" t="s">
        <v>75</v>
      </c>
      <c r="N280" s="61">
        <v>43891</v>
      </c>
      <c r="O280" s="62"/>
    </row>
    <row r="281" s="4" customFormat="1" ht="35" customHeight="1" spans="1:15">
      <c r="A281" s="89">
        <v>141</v>
      </c>
      <c r="B281" s="39" t="s">
        <v>955</v>
      </c>
      <c r="C281" s="34" t="s">
        <v>24</v>
      </c>
      <c r="D281" s="34" t="s">
        <v>459</v>
      </c>
      <c r="E281" s="34" t="s">
        <v>956</v>
      </c>
      <c r="F281" s="39" t="s">
        <v>950</v>
      </c>
      <c r="G281" s="65">
        <v>70</v>
      </c>
      <c r="H281" s="39" t="s">
        <v>957</v>
      </c>
      <c r="I281" s="34">
        <v>1</v>
      </c>
      <c r="J281" s="34">
        <v>0.0008</v>
      </c>
      <c r="K281" s="34">
        <v>0.0027</v>
      </c>
      <c r="L281" s="62" t="s">
        <v>75</v>
      </c>
      <c r="M281" s="62" t="s">
        <v>75</v>
      </c>
      <c r="N281" s="61">
        <v>43891</v>
      </c>
      <c r="O281" s="62"/>
    </row>
    <row r="282" s="4" customFormat="1" ht="35" customHeight="1" spans="1:15">
      <c r="A282" s="89">
        <v>142</v>
      </c>
      <c r="B282" s="39" t="s">
        <v>958</v>
      </c>
      <c r="C282" s="34" t="s">
        <v>24</v>
      </c>
      <c r="D282" s="34" t="s">
        <v>459</v>
      </c>
      <c r="E282" s="34" t="s">
        <v>959</v>
      </c>
      <c r="F282" s="42" t="s">
        <v>960</v>
      </c>
      <c r="G282" s="65">
        <v>70</v>
      </c>
      <c r="H282" s="38" t="s">
        <v>961</v>
      </c>
      <c r="I282" s="65">
        <v>1</v>
      </c>
      <c r="J282" s="65">
        <v>0.01</v>
      </c>
      <c r="K282" s="65">
        <v>0.04</v>
      </c>
      <c r="L282" s="62" t="s">
        <v>75</v>
      </c>
      <c r="M282" s="62" t="s">
        <v>75</v>
      </c>
      <c r="N282" s="61">
        <v>43891</v>
      </c>
      <c r="O282" s="62"/>
    </row>
    <row r="283" s="4" customFormat="1" ht="35" customHeight="1" spans="1:15">
      <c r="A283" s="89">
        <v>143</v>
      </c>
      <c r="B283" s="39" t="s">
        <v>962</v>
      </c>
      <c r="C283" s="34" t="s">
        <v>24</v>
      </c>
      <c r="D283" s="34" t="s">
        <v>459</v>
      </c>
      <c r="E283" s="34" t="s">
        <v>963</v>
      </c>
      <c r="F283" s="39" t="s">
        <v>964</v>
      </c>
      <c r="G283" s="63">
        <v>140</v>
      </c>
      <c r="H283" s="38" t="s">
        <v>965</v>
      </c>
      <c r="I283" s="62">
        <v>1</v>
      </c>
      <c r="J283" s="88">
        <v>0.005</v>
      </c>
      <c r="K283" s="88">
        <v>0.023</v>
      </c>
      <c r="L283" s="62" t="s">
        <v>75</v>
      </c>
      <c r="M283" s="62" t="s">
        <v>75</v>
      </c>
      <c r="N283" s="61">
        <v>43891</v>
      </c>
      <c r="O283" s="62"/>
    </row>
    <row r="284" s="4" customFormat="1" ht="35" customHeight="1" spans="1:15">
      <c r="A284" s="89">
        <v>144</v>
      </c>
      <c r="B284" s="98" t="s">
        <v>966</v>
      </c>
      <c r="C284" s="34" t="s">
        <v>24</v>
      </c>
      <c r="D284" s="34" t="s">
        <v>459</v>
      </c>
      <c r="E284" s="34" t="s">
        <v>967</v>
      </c>
      <c r="F284" s="39" t="s">
        <v>968</v>
      </c>
      <c r="G284" s="65">
        <v>182</v>
      </c>
      <c r="H284" s="39" t="s">
        <v>969</v>
      </c>
      <c r="I284" s="34">
        <v>1</v>
      </c>
      <c r="J284" s="34">
        <v>0.0007</v>
      </c>
      <c r="K284" s="34">
        <v>0.0025</v>
      </c>
      <c r="L284" s="62" t="s">
        <v>75</v>
      </c>
      <c r="M284" s="62" t="s">
        <v>75</v>
      </c>
      <c r="N284" s="61">
        <v>43891</v>
      </c>
      <c r="O284" s="62"/>
    </row>
    <row r="285" s="4" customFormat="1" ht="35" customHeight="1" spans="1:15">
      <c r="A285" s="89">
        <v>145</v>
      </c>
      <c r="B285" s="98" t="s">
        <v>970</v>
      </c>
      <c r="C285" s="34" t="s">
        <v>24</v>
      </c>
      <c r="D285" s="34" t="s">
        <v>459</v>
      </c>
      <c r="E285" s="34" t="s">
        <v>971</v>
      </c>
      <c r="F285" s="39" t="s">
        <v>972</v>
      </c>
      <c r="G285" s="65">
        <v>70</v>
      </c>
      <c r="H285" s="39" t="s">
        <v>973</v>
      </c>
      <c r="I285" s="34">
        <v>1</v>
      </c>
      <c r="J285" s="34">
        <v>0.0005</v>
      </c>
      <c r="K285" s="34">
        <v>0.0022</v>
      </c>
      <c r="L285" s="62" t="s">
        <v>75</v>
      </c>
      <c r="M285" s="62" t="s">
        <v>75</v>
      </c>
      <c r="N285" s="61">
        <v>43891</v>
      </c>
      <c r="O285" s="62"/>
    </row>
    <row r="286" s="4" customFormat="1" ht="35" customHeight="1" spans="1:15">
      <c r="A286" s="89">
        <v>146</v>
      </c>
      <c r="B286" s="98" t="s">
        <v>974</v>
      </c>
      <c r="C286" s="34" t="s">
        <v>24</v>
      </c>
      <c r="D286" s="34" t="s">
        <v>459</v>
      </c>
      <c r="E286" s="34" t="s">
        <v>975</v>
      </c>
      <c r="F286" s="39" t="s">
        <v>976</v>
      </c>
      <c r="G286" s="65">
        <v>119</v>
      </c>
      <c r="H286" s="39" t="s">
        <v>977</v>
      </c>
      <c r="I286" s="34">
        <v>1</v>
      </c>
      <c r="J286" s="34">
        <v>0.001</v>
      </c>
      <c r="K286" s="34">
        <v>0.0046</v>
      </c>
      <c r="L286" s="62" t="s">
        <v>75</v>
      </c>
      <c r="M286" s="62" t="s">
        <v>75</v>
      </c>
      <c r="N286" s="61">
        <v>43891</v>
      </c>
      <c r="O286" s="62"/>
    </row>
    <row r="287" s="4" customFormat="1" ht="62" customHeight="1" spans="1:15">
      <c r="A287" s="89">
        <v>147</v>
      </c>
      <c r="B287" s="98" t="s">
        <v>978</v>
      </c>
      <c r="C287" s="34" t="s">
        <v>24</v>
      </c>
      <c r="D287" s="34" t="s">
        <v>459</v>
      </c>
      <c r="E287" s="34" t="s">
        <v>979</v>
      </c>
      <c r="F287" s="39" t="s">
        <v>980</v>
      </c>
      <c r="G287" s="65">
        <v>182</v>
      </c>
      <c r="H287" s="39" t="s">
        <v>981</v>
      </c>
      <c r="I287" s="34">
        <v>1</v>
      </c>
      <c r="J287" s="34">
        <v>0.0003</v>
      </c>
      <c r="K287" s="34">
        <v>0.00013</v>
      </c>
      <c r="L287" s="62" t="s">
        <v>75</v>
      </c>
      <c r="M287" s="62" t="s">
        <v>75</v>
      </c>
      <c r="N287" s="61">
        <v>43891</v>
      </c>
      <c r="O287" s="62"/>
    </row>
    <row r="288" s="4" customFormat="1" ht="35" customHeight="1" spans="1:15">
      <c r="A288" s="89">
        <v>148</v>
      </c>
      <c r="B288" s="98" t="s">
        <v>982</v>
      </c>
      <c r="C288" s="34" t="s">
        <v>24</v>
      </c>
      <c r="D288" s="34" t="s">
        <v>459</v>
      </c>
      <c r="E288" s="34" t="s">
        <v>983</v>
      </c>
      <c r="F288" s="39" t="s">
        <v>984</v>
      </c>
      <c r="G288" s="65">
        <v>28</v>
      </c>
      <c r="H288" s="39" t="s">
        <v>985</v>
      </c>
      <c r="I288" s="34">
        <v>1</v>
      </c>
      <c r="J288" s="34">
        <v>0.0002</v>
      </c>
      <c r="K288" s="34">
        <v>0.001</v>
      </c>
      <c r="L288" s="62" t="s">
        <v>75</v>
      </c>
      <c r="M288" s="62" t="s">
        <v>75</v>
      </c>
      <c r="N288" s="61">
        <v>43891</v>
      </c>
      <c r="O288" s="62"/>
    </row>
    <row r="289" s="4" customFormat="1" ht="35" customHeight="1" spans="1:15">
      <c r="A289" s="89">
        <v>149</v>
      </c>
      <c r="B289" s="98" t="s">
        <v>986</v>
      </c>
      <c r="C289" s="34" t="s">
        <v>24</v>
      </c>
      <c r="D289" s="34" t="s">
        <v>459</v>
      </c>
      <c r="E289" s="34" t="s">
        <v>987</v>
      </c>
      <c r="F289" s="39" t="s">
        <v>988</v>
      </c>
      <c r="G289" s="65">
        <v>105</v>
      </c>
      <c r="H289" s="39" t="s">
        <v>989</v>
      </c>
      <c r="I289" s="34">
        <v>1</v>
      </c>
      <c r="J289" s="34">
        <v>0.0008</v>
      </c>
      <c r="K289" s="34">
        <v>0.0034</v>
      </c>
      <c r="L289" s="62" t="s">
        <v>75</v>
      </c>
      <c r="M289" s="62" t="s">
        <v>75</v>
      </c>
      <c r="N289" s="61">
        <v>43891</v>
      </c>
      <c r="O289" s="62"/>
    </row>
    <row r="290" s="4" customFormat="1" ht="57" customHeight="1" spans="1:15">
      <c r="A290" s="89">
        <v>150</v>
      </c>
      <c r="B290" s="39" t="s">
        <v>990</v>
      </c>
      <c r="C290" s="34" t="s">
        <v>24</v>
      </c>
      <c r="D290" s="34" t="s">
        <v>459</v>
      </c>
      <c r="E290" s="34" t="s">
        <v>987</v>
      </c>
      <c r="F290" s="39" t="s">
        <v>991</v>
      </c>
      <c r="G290" s="65">
        <v>105</v>
      </c>
      <c r="H290" s="39" t="s">
        <v>992</v>
      </c>
      <c r="I290" s="34">
        <v>1</v>
      </c>
      <c r="J290" s="34">
        <v>0.0006</v>
      </c>
      <c r="K290" s="34">
        <v>0.0023</v>
      </c>
      <c r="L290" s="62" t="s">
        <v>75</v>
      </c>
      <c r="M290" s="62" t="s">
        <v>75</v>
      </c>
      <c r="N290" s="61">
        <v>43891</v>
      </c>
      <c r="O290" s="62"/>
    </row>
    <row r="291" s="4" customFormat="1" ht="69" customHeight="1" spans="1:15">
      <c r="A291" s="89">
        <v>151</v>
      </c>
      <c r="B291" s="39" t="s">
        <v>993</v>
      </c>
      <c r="C291" s="34" t="s">
        <v>24</v>
      </c>
      <c r="D291" s="34" t="s">
        <v>459</v>
      </c>
      <c r="E291" s="34" t="s">
        <v>994</v>
      </c>
      <c r="F291" s="39" t="s">
        <v>995</v>
      </c>
      <c r="G291" s="65">
        <v>35</v>
      </c>
      <c r="H291" s="39" t="s">
        <v>996</v>
      </c>
      <c r="I291" s="34">
        <v>1</v>
      </c>
      <c r="J291" s="34">
        <v>0.0002</v>
      </c>
      <c r="K291" s="34">
        <v>0.0006</v>
      </c>
      <c r="L291" s="62" t="s">
        <v>75</v>
      </c>
      <c r="M291" s="62" t="s">
        <v>75</v>
      </c>
      <c r="N291" s="61">
        <v>43891</v>
      </c>
      <c r="O291" s="62"/>
    </row>
    <row r="292" s="4" customFormat="1" ht="65" customHeight="1" spans="1:15">
      <c r="A292" s="89">
        <v>152</v>
      </c>
      <c r="B292" s="39" t="s">
        <v>997</v>
      </c>
      <c r="C292" s="34" t="s">
        <v>24</v>
      </c>
      <c r="D292" s="34" t="s">
        <v>459</v>
      </c>
      <c r="E292" s="34" t="s">
        <v>998</v>
      </c>
      <c r="F292" s="39" t="s">
        <v>999</v>
      </c>
      <c r="G292" s="65">
        <v>63</v>
      </c>
      <c r="H292" s="39" t="s">
        <v>1000</v>
      </c>
      <c r="I292" s="34">
        <v>1</v>
      </c>
      <c r="J292" s="34">
        <v>0.0001</v>
      </c>
      <c r="K292" s="34">
        <v>0.0027</v>
      </c>
      <c r="L292" s="62" t="s">
        <v>75</v>
      </c>
      <c r="M292" s="62" t="s">
        <v>75</v>
      </c>
      <c r="N292" s="61">
        <v>43891</v>
      </c>
      <c r="O292" s="62"/>
    </row>
    <row r="293" s="4" customFormat="1" ht="35" customHeight="1" spans="1:15">
      <c r="A293" s="89">
        <v>153</v>
      </c>
      <c r="B293" s="39" t="s">
        <v>1001</v>
      </c>
      <c r="C293" s="34" t="s">
        <v>24</v>
      </c>
      <c r="D293" s="34" t="s">
        <v>459</v>
      </c>
      <c r="E293" s="34" t="s">
        <v>1002</v>
      </c>
      <c r="F293" s="39" t="s">
        <v>1003</v>
      </c>
      <c r="G293" s="65">
        <v>49</v>
      </c>
      <c r="H293" s="39" t="s">
        <v>1004</v>
      </c>
      <c r="I293" s="34">
        <v>1</v>
      </c>
      <c r="J293" s="34">
        <v>0.0007</v>
      </c>
      <c r="K293" s="34">
        <v>0.0033</v>
      </c>
      <c r="L293" s="62" t="s">
        <v>75</v>
      </c>
      <c r="M293" s="62" t="s">
        <v>75</v>
      </c>
      <c r="N293" s="61">
        <v>43891</v>
      </c>
      <c r="O293" s="62"/>
    </row>
    <row r="294" s="4" customFormat="1" ht="100" customHeight="1" spans="1:15">
      <c r="A294" s="89">
        <v>154</v>
      </c>
      <c r="B294" s="39" t="s">
        <v>1005</v>
      </c>
      <c r="C294" s="34" t="s">
        <v>24</v>
      </c>
      <c r="D294" s="34" t="s">
        <v>459</v>
      </c>
      <c r="E294" s="34" t="s">
        <v>1006</v>
      </c>
      <c r="F294" s="39" t="s">
        <v>1007</v>
      </c>
      <c r="G294" s="65">
        <v>476</v>
      </c>
      <c r="H294" s="39" t="s">
        <v>1008</v>
      </c>
      <c r="I294" s="34">
        <v>1</v>
      </c>
      <c r="J294" s="34">
        <v>0.0012</v>
      </c>
      <c r="K294" s="34" t="s">
        <v>1009</v>
      </c>
      <c r="L294" s="62" t="s">
        <v>75</v>
      </c>
      <c r="M294" s="62" t="s">
        <v>75</v>
      </c>
      <c r="N294" s="61">
        <v>43891</v>
      </c>
      <c r="O294" s="62"/>
    </row>
    <row r="295" s="4" customFormat="1" ht="35" customHeight="1" spans="1:15">
      <c r="A295" s="89">
        <v>155</v>
      </c>
      <c r="B295" s="39" t="s">
        <v>1010</v>
      </c>
      <c r="C295" s="34" t="s">
        <v>24</v>
      </c>
      <c r="D295" s="34" t="s">
        <v>459</v>
      </c>
      <c r="E295" s="34" t="s">
        <v>1011</v>
      </c>
      <c r="F295" s="39" t="s">
        <v>1012</v>
      </c>
      <c r="G295" s="65">
        <v>245</v>
      </c>
      <c r="H295" s="39" t="s">
        <v>1013</v>
      </c>
      <c r="I295" s="34">
        <v>1</v>
      </c>
      <c r="J295" s="34">
        <v>0.0004</v>
      </c>
      <c r="K295" s="34">
        <v>0.0014</v>
      </c>
      <c r="L295" s="62" t="s">
        <v>75</v>
      </c>
      <c r="M295" s="62" t="s">
        <v>75</v>
      </c>
      <c r="N295" s="61">
        <v>43891</v>
      </c>
      <c r="O295" s="62"/>
    </row>
    <row r="296" s="4" customFormat="1" ht="76" customHeight="1" spans="1:15">
      <c r="A296" s="89">
        <v>156</v>
      </c>
      <c r="B296" s="39" t="s">
        <v>1014</v>
      </c>
      <c r="C296" s="34" t="s">
        <v>24</v>
      </c>
      <c r="D296" s="34" t="s">
        <v>459</v>
      </c>
      <c r="E296" s="34" t="s">
        <v>1011</v>
      </c>
      <c r="F296" s="39" t="s">
        <v>1015</v>
      </c>
      <c r="G296" s="65">
        <v>364</v>
      </c>
      <c r="H296" s="39" t="s">
        <v>1016</v>
      </c>
      <c r="I296" s="34">
        <v>1</v>
      </c>
      <c r="J296" s="34">
        <v>0.0004</v>
      </c>
      <c r="K296" s="34">
        <v>0.0017</v>
      </c>
      <c r="L296" s="62" t="s">
        <v>75</v>
      </c>
      <c r="M296" s="62" t="s">
        <v>75</v>
      </c>
      <c r="N296" s="61">
        <v>43891</v>
      </c>
      <c r="O296" s="62"/>
    </row>
    <row r="297" s="4" customFormat="1" ht="59" customHeight="1" spans="1:15">
      <c r="A297" s="28" t="s">
        <v>1017</v>
      </c>
      <c r="B297" s="29" t="s">
        <v>1018</v>
      </c>
      <c r="C297" s="30"/>
      <c r="D297" s="31"/>
      <c r="E297" s="28"/>
      <c r="F297" s="29"/>
      <c r="G297" s="24">
        <f>SUM(G298:G318)</f>
        <v>950.78</v>
      </c>
      <c r="H297" s="33" t="s">
        <v>416</v>
      </c>
      <c r="I297" s="31"/>
      <c r="J297" s="28"/>
      <c r="K297" s="28"/>
      <c r="L297" s="34"/>
      <c r="M297" s="28"/>
      <c r="N297" s="61"/>
      <c r="O297" s="28"/>
    </row>
    <row r="298" s="4" customFormat="1" ht="38" customHeight="1" spans="1:15">
      <c r="A298" s="28">
        <v>1</v>
      </c>
      <c r="B298" s="39" t="s">
        <v>1019</v>
      </c>
      <c r="C298" s="34" t="s">
        <v>24</v>
      </c>
      <c r="D298" s="34" t="s">
        <v>68</v>
      </c>
      <c r="E298" s="34" t="s">
        <v>55</v>
      </c>
      <c r="F298" s="38" t="s">
        <v>1020</v>
      </c>
      <c r="G298" s="24">
        <v>18</v>
      </c>
      <c r="H298" s="39" t="s">
        <v>419</v>
      </c>
      <c r="I298" s="65">
        <v>1</v>
      </c>
      <c r="J298" s="65">
        <v>0.0044</v>
      </c>
      <c r="K298" s="65">
        <v>0.017</v>
      </c>
      <c r="L298" s="62" t="s">
        <v>75</v>
      </c>
      <c r="M298" s="62" t="s">
        <v>75</v>
      </c>
      <c r="N298" s="61">
        <v>43891</v>
      </c>
      <c r="O298" s="62"/>
    </row>
    <row r="299" s="4" customFormat="1" ht="33" customHeight="1" spans="1:15">
      <c r="A299" s="28">
        <v>2</v>
      </c>
      <c r="B299" s="39" t="s">
        <v>1021</v>
      </c>
      <c r="C299" s="34" t="s">
        <v>24</v>
      </c>
      <c r="D299" s="34" t="s">
        <v>68</v>
      </c>
      <c r="E299" s="35" t="s">
        <v>40</v>
      </c>
      <c r="F299" s="39" t="s">
        <v>1022</v>
      </c>
      <c r="G299" s="24">
        <v>35</v>
      </c>
      <c r="H299" s="39" t="s">
        <v>419</v>
      </c>
      <c r="I299" s="34">
        <v>1</v>
      </c>
      <c r="J299" s="65">
        <v>0.0031</v>
      </c>
      <c r="K299" s="65">
        <v>0.0126</v>
      </c>
      <c r="L299" s="62" t="s">
        <v>75</v>
      </c>
      <c r="M299" s="62" t="s">
        <v>75</v>
      </c>
      <c r="N299" s="61">
        <v>43891</v>
      </c>
      <c r="O299" s="62"/>
    </row>
    <row r="300" s="4" customFormat="1" ht="33" customHeight="1" spans="1:15">
      <c r="A300" s="28">
        <v>3</v>
      </c>
      <c r="B300" s="39" t="s">
        <v>1023</v>
      </c>
      <c r="C300" s="34" t="s">
        <v>24</v>
      </c>
      <c r="D300" s="34" t="s">
        <v>68</v>
      </c>
      <c r="E300" s="35" t="s">
        <v>40</v>
      </c>
      <c r="F300" s="39" t="s">
        <v>1024</v>
      </c>
      <c r="G300" s="24">
        <v>8</v>
      </c>
      <c r="H300" s="39" t="s">
        <v>419</v>
      </c>
      <c r="I300" s="34">
        <v>1</v>
      </c>
      <c r="J300" s="65">
        <v>0.0065</v>
      </c>
      <c r="K300" s="65">
        <v>0.078</v>
      </c>
      <c r="L300" s="62" t="s">
        <v>75</v>
      </c>
      <c r="M300" s="62" t="s">
        <v>75</v>
      </c>
      <c r="N300" s="61">
        <v>43891</v>
      </c>
      <c r="O300" s="62"/>
    </row>
    <row r="301" s="4" customFormat="1" ht="33" customHeight="1" spans="1:15">
      <c r="A301" s="28">
        <v>4</v>
      </c>
      <c r="B301" s="39" t="s">
        <v>1025</v>
      </c>
      <c r="C301" s="34" t="s">
        <v>24</v>
      </c>
      <c r="D301" s="34" t="s">
        <v>68</v>
      </c>
      <c r="E301" s="35" t="s">
        <v>40</v>
      </c>
      <c r="F301" s="38" t="s">
        <v>1026</v>
      </c>
      <c r="G301" s="24">
        <v>22</v>
      </c>
      <c r="H301" s="39" t="s">
        <v>419</v>
      </c>
      <c r="I301" s="65">
        <v>1</v>
      </c>
      <c r="J301" s="65">
        <v>0.016</v>
      </c>
      <c r="K301" s="65">
        <v>0.069</v>
      </c>
      <c r="L301" s="62" t="s">
        <v>75</v>
      </c>
      <c r="M301" s="62" t="s">
        <v>75</v>
      </c>
      <c r="N301" s="61">
        <v>43891</v>
      </c>
      <c r="O301" s="62"/>
    </row>
    <row r="302" s="4" customFormat="1" ht="33" customHeight="1" spans="1:15">
      <c r="A302" s="28">
        <v>5</v>
      </c>
      <c r="B302" s="39" t="s">
        <v>1027</v>
      </c>
      <c r="C302" s="34" t="s">
        <v>24</v>
      </c>
      <c r="D302" s="34" t="s">
        <v>264</v>
      </c>
      <c r="E302" s="35" t="s">
        <v>40</v>
      </c>
      <c r="F302" s="38" t="s">
        <v>1028</v>
      </c>
      <c r="G302" s="32">
        <v>19.7</v>
      </c>
      <c r="H302" s="39" t="s">
        <v>419</v>
      </c>
      <c r="I302" s="65">
        <v>1</v>
      </c>
      <c r="J302" s="65">
        <v>0.002</v>
      </c>
      <c r="K302" s="65">
        <v>0.008</v>
      </c>
      <c r="L302" s="62" t="s">
        <v>75</v>
      </c>
      <c r="M302" s="62" t="s">
        <v>75</v>
      </c>
      <c r="N302" s="61">
        <v>44044</v>
      </c>
      <c r="O302" s="62"/>
    </row>
    <row r="303" s="4" customFormat="1" ht="33" customHeight="1" spans="1:15">
      <c r="A303" s="28">
        <v>5</v>
      </c>
      <c r="B303" s="39" t="s">
        <v>1029</v>
      </c>
      <c r="C303" s="34" t="s">
        <v>24</v>
      </c>
      <c r="D303" s="34" t="s">
        <v>68</v>
      </c>
      <c r="E303" s="35" t="s">
        <v>46</v>
      </c>
      <c r="F303" s="38" t="s">
        <v>1030</v>
      </c>
      <c r="G303" s="24">
        <v>35</v>
      </c>
      <c r="H303" s="39" t="s">
        <v>419</v>
      </c>
      <c r="I303" s="65">
        <v>1</v>
      </c>
      <c r="J303" s="34">
        <v>0.0078</v>
      </c>
      <c r="K303" s="34">
        <v>0.0345</v>
      </c>
      <c r="L303" s="62" t="s">
        <v>75</v>
      </c>
      <c r="M303" s="62" t="s">
        <v>75</v>
      </c>
      <c r="N303" s="61">
        <v>43891</v>
      </c>
      <c r="O303" s="62"/>
    </row>
    <row r="304" s="4" customFormat="1" ht="33" customHeight="1" spans="1:15">
      <c r="A304" s="28">
        <v>6</v>
      </c>
      <c r="B304" s="39" t="s">
        <v>1031</v>
      </c>
      <c r="C304" s="34" t="s">
        <v>24</v>
      </c>
      <c r="D304" s="34" t="s">
        <v>68</v>
      </c>
      <c r="E304" s="35" t="s">
        <v>121</v>
      </c>
      <c r="F304" s="38" t="s">
        <v>1032</v>
      </c>
      <c r="G304" s="24">
        <v>10.6</v>
      </c>
      <c r="H304" s="39" t="s">
        <v>419</v>
      </c>
      <c r="I304" s="65">
        <v>1</v>
      </c>
      <c r="J304" s="65">
        <v>0.0003</v>
      </c>
      <c r="K304" s="65">
        <v>0.0022</v>
      </c>
      <c r="L304" s="62" t="s">
        <v>75</v>
      </c>
      <c r="M304" s="62" t="s">
        <v>75</v>
      </c>
      <c r="N304" s="61">
        <v>43891</v>
      </c>
      <c r="O304" s="62"/>
    </row>
    <row r="305" s="4" customFormat="1" ht="28" customHeight="1" spans="1:15">
      <c r="A305" s="28">
        <v>7</v>
      </c>
      <c r="B305" s="39" t="s">
        <v>1033</v>
      </c>
      <c r="C305" s="34" t="s">
        <v>24</v>
      </c>
      <c r="D305" s="34" t="s">
        <v>68</v>
      </c>
      <c r="E305" s="37" t="s">
        <v>1034</v>
      </c>
      <c r="F305" s="38" t="s">
        <v>1035</v>
      </c>
      <c r="G305" s="24">
        <v>16.5</v>
      </c>
      <c r="H305" s="39" t="s">
        <v>419</v>
      </c>
      <c r="I305" s="65">
        <v>1</v>
      </c>
      <c r="J305" s="65">
        <v>0.001</v>
      </c>
      <c r="K305" s="65">
        <v>0.0041</v>
      </c>
      <c r="L305" s="62" t="s">
        <v>75</v>
      </c>
      <c r="M305" s="62" t="s">
        <v>75</v>
      </c>
      <c r="N305" s="61">
        <v>43891</v>
      </c>
      <c r="O305" s="62"/>
    </row>
    <row r="306" s="4" customFormat="1" ht="33" customHeight="1" spans="1:15">
      <c r="A306" s="28">
        <v>8</v>
      </c>
      <c r="B306" s="39" t="s">
        <v>1036</v>
      </c>
      <c r="C306" s="34" t="s">
        <v>24</v>
      </c>
      <c r="D306" s="34" t="s">
        <v>48</v>
      </c>
      <c r="E306" s="37" t="s">
        <v>1037</v>
      </c>
      <c r="F306" s="38" t="s">
        <v>1038</v>
      </c>
      <c r="G306" s="24">
        <v>12</v>
      </c>
      <c r="H306" s="39" t="s">
        <v>419</v>
      </c>
      <c r="I306" s="65">
        <v>1</v>
      </c>
      <c r="J306" s="34">
        <v>0.001</v>
      </c>
      <c r="K306" s="34">
        <v>0.0045</v>
      </c>
      <c r="L306" s="62" t="s">
        <v>75</v>
      </c>
      <c r="M306" s="62" t="s">
        <v>75</v>
      </c>
      <c r="N306" s="61">
        <v>43891</v>
      </c>
      <c r="O306" s="62"/>
    </row>
    <row r="307" s="4" customFormat="1" ht="33" customHeight="1" spans="1:15">
      <c r="A307" s="28">
        <v>9</v>
      </c>
      <c r="B307" s="39" t="s">
        <v>1039</v>
      </c>
      <c r="C307" s="34" t="s">
        <v>24</v>
      </c>
      <c r="D307" s="34" t="s">
        <v>48</v>
      </c>
      <c r="E307" s="37" t="s">
        <v>1037</v>
      </c>
      <c r="F307" s="38" t="s">
        <v>1040</v>
      </c>
      <c r="G307" s="24">
        <v>56</v>
      </c>
      <c r="H307" s="39" t="s">
        <v>419</v>
      </c>
      <c r="I307" s="65">
        <v>1</v>
      </c>
      <c r="J307" s="65">
        <v>0.0017</v>
      </c>
      <c r="K307" s="65">
        <v>0.0048</v>
      </c>
      <c r="L307" s="62" t="s">
        <v>75</v>
      </c>
      <c r="M307" s="62" t="s">
        <v>75</v>
      </c>
      <c r="N307" s="61">
        <v>43891</v>
      </c>
      <c r="O307" s="62"/>
    </row>
    <row r="308" s="4" customFormat="1" ht="33" customHeight="1" spans="1:15">
      <c r="A308" s="28">
        <v>10</v>
      </c>
      <c r="B308" s="39" t="s">
        <v>1041</v>
      </c>
      <c r="C308" s="34" t="s">
        <v>24</v>
      </c>
      <c r="D308" s="34" t="s">
        <v>48</v>
      </c>
      <c r="E308" s="37" t="s">
        <v>1042</v>
      </c>
      <c r="F308" s="38" t="s">
        <v>1043</v>
      </c>
      <c r="G308" s="24">
        <v>62.9</v>
      </c>
      <c r="H308" s="39" t="s">
        <v>419</v>
      </c>
      <c r="I308" s="65">
        <v>1</v>
      </c>
      <c r="J308" s="65">
        <v>0.0006</v>
      </c>
      <c r="K308" s="65">
        <v>0.0027</v>
      </c>
      <c r="L308" s="62" t="s">
        <v>75</v>
      </c>
      <c r="M308" s="62" t="s">
        <v>75</v>
      </c>
      <c r="N308" s="61">
        <v>43891</v>
      </c>
      <c r="O308" s="62"/>
    </row>
    <row r="309" s="4" customFormat="1" ht="45" customHeight="1" spans="1:15">
      <c r="A309" s="28">
        <v>11</v>
      </c>
      <c r="B309" s="39" t="s">
        <v>1044</v>
      </c>
      <c r="C309" s="34" t="s">
        <v>24</v>
      </c>
      <c r="D309" s="34" t="s">
        <v>48</v>
      </c>
      <c r="E309" s="34" t="s">
        <v>1042</v>
      </c>
      <c r="F309" s="38" t="s">
        <v>1045</v>
      </c>
      <c r="G309" s="24">
        <v>59.2</v>
      </c>
      <c r="H309" s="39" t="s">
        <v>419</v>
      </c>
      <c r="I309" s="65">
        <v>1</v>
      </c>
      <c r="J309" s="34">
        <v>0.0018</v>
      </c>
      <c r="K309" s="34">
        <v>0.0067</v>
      </c>
      <c r="L309" s="34" t="s">
        <v>75</v>
      </c>
      <c r="M309" s="62" t="s">
        <v>75</v>
      </c>
      <c r="N309" s="61">
        <v>43891</v>
      </c>
      <c r="O309" s="62"/>
    </row>
    <row r="310" s="4" customFormat="1" ht="45" customHeight="1" spans="1:15">
      <c r="A310" s="28">
        <v>12</v>
      </c>
      <c r="B310" s="39" t="s">
        <v>1046</v>
      </c>
      <c r="C310" s="34" t="s">
        <v>24</v>
      </c>
      <c r="D310" s="34" t="s">
        <v>48</v>
      </c>
      <c r="E310" s="34" t="s">
        <v>1047</v>
      </c>
      <c r="F310" s="38" t="s">
        <v>1048</v>
      </c>
      <c r="G310" s="24">
        <v>29</v>
      </c>
      <c r="H310" s="39" t="s">
        <v>419</v>
      </c>
      <c r="I310" s="65">
        <v>1</v>
      </c>
      <c r="J310" s="34">
        <v>0.0118</v>
      </c>
      <c r="K310" s="34">
        <v>0.0351</v>
      </c>
      <c r="L310" s="34" t="s">
        <v>75</v>
      </c>
      <c r="M310" s="62" t="s">
        <v>75</v>
      </c>
      <c r="N310" s="61">
        <v>43952</v>
      </c>
      <c r="O310" s="62"/>
    </row>
    <row r="311" s="4" customFormat="1" ht="45" customHeight="1" spans="1:15">
      <c r="A311" s="64">
        <v>6</v>
      </c>
      <c r="B311" s="38" t="s">
        <v>1049</v>
      </c>
      <c r="C311" s="38" t="s">
        <v>24</v>
      </c>
      <c r="D311" s="38" t="s">
        <v>402</v>
      </c>
      <c r="E311" s="38" t="s">
        <v>1050</v>
      </c>
      <c r="F311" s="38" t="s">
        <v>1051</v>
      </c>
      <c r="G311" s="64">
        <v>45</v>
      </c>
      <c r="H311" s="38" t="s">
        <v>419</v>
      </c>
      <c r="I311" s="65">
        <v>1</v>
      </c>
      <c r="J311" s="65">
        <v>0.0065</v>
      </c>
      <c r="K311" s="65">
        <v>0.078</v>
      </c>
      <c r="L311" s="34" t="s">
        <v>75</v>
      </c>
      <c r="M311" s="62" t="s">
        <v>75</v>
      </c>
      <c r="N311" s="61">
        <v>43983</v>
      </c>
      <c r="O311" s="62"/>
    </row>
    <row r="312" s="4" customFormat="1" ht="45" customHeight="1" spans="1:15">
      <c r="A312" s="64">
        <v>7</v>
      </c>
      <c r="B312" s="38" t="s">
        <v>1052</v>
      </c>
      <c r="C312" s="38" t="s">
        <v>24</v>
      </c>
      <c r="D312" s="38" t="s">
        <v>402</v>
      </c>
      <c r="E312" s="38" t="s">
        <v>1053</v>
      </c>
      <c r="F312" s="38" t="s">
        <v>1054</v>
      </c>
      <c r="G312" s="64">
        <v>20</v>
      </c>
      <c r="H312" s="38" t="s">
        <v>419</v>
      </c>
      <c r="I312" s="65">
        <v>1</v>
      </c>
      <c r="J312" s="65">
        <v>0.016</v>
      </c>
      <c r="K312" s="65">
        <v>0.069</v>
      </c>
      <c r="L312" s="34" t="s">
        <v>75</v>
      </c>
      <c r="M312" s="62" t="s">
        <v>75</v>
      </c>
      <c r="N312" s="61">
        <v>43984</v>
      </c>
      <c r="O312" s="62"/>
    </row>
    <row r="313" s="4" customFormat="1" ht="45" customHeight="1" spans="1:15">
      <c r="A313" s="64">
        <v>8</v>
      </c>
      <c r="B313" s="38" t="s">
        <v>1055</v>
      </c>
      <c r="C313" s="38" t="s">
        <v>24</v>
      </c>
      <c r="D313" s="38" t="s">
        <v>402</v>
      </c>
      <c r="E313" s="38" t="s">
        <v>1056</v>
      </c>
      <c r="F313" s="38" t="s">
        <v>1054</v>
      </c>
      <c r="G313" s="64">
        <v>20</v>
      </c>
      <c r="H313" s="38" t="s">
        <v>419</v>
      </c>
      <c r="I313" s="65">
        <v>1</v>
      </c>
      <c r="J313" s="34">
        <v>0.0118</v>
      </c>
      <c r="K313" s="34">
        <v>0.0351</v>
      </c>
      <c r="L313" s="34" t="s">
        <v>75</v>
      </c>
      <c r="M313" s="62" t="s">
        <v>75</v>
      </c>
      <c r="N313" s="61">
        <v>43985</v>
      </c>
      <c r="O313" s="62"/>
    </row>
    <row r="314" s="4" customFormat="1" ht="45" customHeight="1" spans="1:15">
      <c r="A314" s="64">
        <v>9</v>
      </c>
      <c r="B314" s="38" t="s">
        <v>1057</v>
      </c>
      <c r="C314" s="38" t="s">
        <v>24</v>
      </c>
      <c r="D314" s="38" t="s">
        <v>402</v>
      </c>
      <c r="E314" s="38" t="s">
        <v>1058</v>
      </c>
      <c r="F314" s="38" t="s">
        <v>1059</v>
      </c>
      <c r="G314" s="64">
        <v>19</v>
      </c>
      <c r="H314" s="38" t="s">
        <v>419</v>
      </c>
      <c r="I314" s="65">
        <v>1</v>
      </c>
      <c r="J314" s="65">
        <v>0.0065</v>
      </c>
      <c r="K314" s="65">
        <v>0.078</v>
      </c>
      <c r="L314" s="34" t="s">
        <v>75</v>
      </c>
      <c r="M314" s="62" t="s">
        <v>75</v>
      </c>
      <c r="N314" s="61">
        <v>43986</v>
      </c>
      <c r="O314" s="62"/>
    </row>
    <row r="315" s="4" customFormat="1" ht="45" customHeight="1" spans="1:15">
      <c r="A315" s="64">
        <v>10</v>
      </c>
      <c r="B315" s="38" t="s">
        <v>1060</v>
      </c>
      <c r="C315" s="38" t="s">
        <v>24</v>
      </c>
      <c r="D315" s="38" t="s">
        <v>402</v>
      </c>
      <c r="E315" s="38" t="s">
        <v>1061</v>
      </c>
      <c r="F315" s="38" t="s">
        <v>1062</v>
      </c>
      <c r="G315" s="64">
        <v>26</v>
      </c>
      <c r="H315" s="38" t="s">
        <v>419</v>
      </c>
      <c r="I315" s="65">
        <v>1</v>
      </c>
      <c r="J315" s="65">
        <v>0.016</v>
      </c>
      <c r="K315" s="65">
        <v>0.069</v>
      </c>
      <c r="L315" s="34" t="s">
        <v>75</v>
      </c>
      <c r="M315" s="62" t="s">
        <v>75</v>
      </c>
      <c r="N315" s="61">
        <v>43987</v>
      </c>
      <c r="O315" s="62"/>
    </row>
    <row r="316" s="4" customFormat="1" ht="45" customHeight="1" spans="1:15">
      <c r="A316" s="64">
        <v>11</v>
      </c>
      <c r="B316" s="38" t="s">
        <v>1063</v>
      </c>
      <c r="C316" s="38" t="s">
        <v>24</v>
      </c>
      <c r="D316" s="38" t="s">
        <v>402</v>
      </c>
      <c r="E316" s="38" t="s">
        <v>1064</v>
      </c>
      <c r="F316" s="38" t="s">
        <v>1045</v>
      </c>
      <c r="G316" s="64">
        <v>35</v>
      </c>
      <c r="H316" s="38" t="s">
        <v>419</v>
      </c>
      <c r="I316" s="65">
        <v>1</v>
      </c>
      <c r="J316" s="34">
        <v>0.0118</v>
      </c>
      <c r="K316" s="34">
        <v>0.0351</v>
      </c>
      <c r="L316" s="34" t="s">
        <v>75</v>
      </c>
      <c r="M316" s="62" t="s">
        <v>75</v>
      </c>
      <c r="N316" s="61">
        <v>43988</v>
      </c>
      <c r="O316" s="62"/>
    </row>
    <row r="317" s="4" customFormat="1" ht="45" customHeight="1" spans="1:15">
      <c r="A317" s="64">
        <v>12</v>
      </c>
      <c r="B317" s="38" t="s">
        <v>1065</v>
      </c>
      <c r="C317" s="38" t="s">
        <v>24</v>
      </c>
      <c r="D317" s="38" t="s">
        <v>406</v>
      </c>
      <c r="E317" s="38" t="s">
        <v>1066</v>
      </c>
      <c r="F317" s="38" t="s">
        <v>1067</v>
      </c>
      <c r="G317" s="64">
        <v>231.88</v>
      </c>
      <c r="H317" s="38" t="s">
        <v>419</v>
      </c>
      <c r="I317" s="65">
        <v>1</v>
      </c>
      <c r="J317" s="34">
        <v>0.011</v>
      </c>
      <c r="K317" s="34">
        <v>0.035</v>
      </c>
      <c r="L317" s="34" t="s">
        <v>1068</v>
      </c>
      <c r="M317" s="34" t="s">
        <v>1068</v>
      </c>
      <c r="N317" s="61">
        <v>43989</v>
      </c>
      <c r="O317" s="62"/>
    </row>
    <row r="318" s="4" customFormat="1" ht="45" customHeight="1" spans="1:15">
      <c r="A318" s="28">
        <v>13</v>
      </c>
      <c r="B318" s="39" t="s">
        <v>1069</v>
      </c>
      <c r="C318" s="34" t="s">
        <v>24</v>
      </c>
      <c r="D318" s="34" t="s">
        <v>48</v>
      </c>
      <c r="E318" s="34" t="s">
        <v>1070</v>
      </c>
      <c r="F318" s="38" t="s">
        <v>1071</v>
      </c>
      <c r="G318" s="24">
        <f>95+75</f>
        <v>170</v>
      </c>
      <c r="H318" s="39" t="s">
        <v>419</v>
      </c>
      <c r="I318" s="65">
        <v>1</v>
      </c>
      <c r="J318" s="65">
        <v>0.0085</v>
      </c>
      <c r="K318" s="65">
        <f>J318*5</f>
        <v>0.0425</v>
      </c>
      <c r="L318" s="34" t="s">
        <v>1068</v>
      </c>
      <c r="M318" s="34" t="s">
        <v>1068</v>
      </c>
      <c r="N318" s="61">
        <v>43952</v>
      </c>
      <c r="O318" s="62"/>
    </row>
    <row r="319" s="4" customFormat="1" ht="49" customHeight="1" spans="1:15">
      <c r="A319" s="28" t="s">
        <v>161</v>
      </c>
      <c r="B319" s="39" t="s">
        <v>1072</v>
      </c>
      <c r="C319" s="34"/>
      <c r="D319" s="34"/>
      <c r="E319" s="34"/>
      <c r="F319" s="38"/>
      <c r="G319" s="24">
        <f>SUM(G320:G356)</f>
        <v>1397.462292</v>
      </c>
      <c r="H319" s="39" t="s">
        <v>416</v>
      </c>
      <c r="I319" s="87"/>
      <c r="J319" s="63"/>
      <c r="K319" s="63"/>
      <c r="L319" s="34"/>
      <c r="M319" s="28"/>
      <c r="N319" s="61"/>
      <c r="O319" s="28"/>
    </row>
    <row r="320" s="4" customFormat="1" ht="35" customHeight="1" spans="1:15">
      <c r="A320" s="28">
        <v>1</v>
      </c>
      <c r="B320" s="42" t="s">
        <v>1073</v>
      </c>
      <c r="C320" s="34" t="s">
        <v>24</v>
      </c>
      <c r="D320" s="34" t="s">
        <v>68</v>
      </c>
      <c r="E320" s="65" t="s">
        <v>1074</v>
      </c>
      <c r="F320" s="42" t="s">
        <v>1075</v>
      </c>
      <c r="G320" s="24">
        <v>35</v>
      </c>
      <c r="H320" s="39" t="s">
        <v>419</v>
      </c>
      <c r="I320" s="65">
        <v>1</v>
      </c>
      <c r="J320" s="65">
        <v>0.006</v>
      </c>
      <c r="K320" s="65"/>
      <c r="L320" s="62" t="s">
        <v>75</v>
      </c>
      <c r="M320" s="62" t="s">
        <v>75</v>
      </c>
      <c r="N320" s="61">
        <v>43891</v>
      </c>
      <c r="O320" s="62"/>
    </row>
    <row r="321" s="4" customFormat="1" ht="35" customHeight="1" spans="1:15">
      <c r="A321" s="28">
        <v>2</v>
      </c>
      <c r="B321" s="42" t="s">
        <v>1076</v>
      </c>
      <c r="C321" s="34" t="s">
        <v>24</v>
      </c>
      <c r="D321" s="34" t="s">
        <v>68</v>
      </c>
      <c r="E321" s="65" t="s">
        <v>1077</v>
      </c>
      <c r="F321" s="42" t="s">
        <v>1078</v>
      </c>
      <c r="G321" s="24">
        <v>46.2712</v>
      </c>
      <c r="H321" s="39" t="s">
        <v>419</v>
      </c>
      <c r="I321" s="65">
        <v>1</v>
      </c>
      <c r="J321" s="65">
        <v>0.014</v>
      </c>
      <c r="K321" s="65"/>
      <c r="L321" s="62" t="s">
        <v>75</v>
      </c>
      <c r="M321" s="62" t="s">
        <v>75</v>
      </c>
      <c r="N321" s="61">
        <v>43891</v>
      </c>
      <c r="O321" s="62"/>
    </row>
    <row r="322" s="4" customFormat="1" ht="35" customHeight="1" spans="1:15">
      <c r="A322" s="28">
        <v>3</v>
      </c>
      <c r="B322" s="42" t="s">
        <v>1079</v>
      </c>
      <c r="C322" s="34" t="s">
        <v>24</v>
      </c>
      <c r="D322" s="34" t="s">
        <v>68</v>
      </c>
      <c r="E322" s="65" t="s">
        <v>1080</v>
      </c>
      <c r="F322" s="42" t="s">
        <v>1081</v>
      </c>
      <c r="G322" s="24">
        <v>50</v>
      </c>
      <c r="H322" s="39" t="s">
        <v>419</v>
      </c>
      <c r="I322" s="65">
        <v>1</v>
      </c>
      <c r="J322" s="65">
        <v>0.0222</v>
      </c>
      <c r="K322" s="65"/>
      <c r="L322" s="62" t="s">
        <v>75</v>
      </c>
      <c r="M322" s="62" t="s">
        <v>75</v>
      </c>
      <c r="N322" s="61">
        <v>43891</v>
      </c>
      <c r="O322" s="62"/>
    </row>
    <row r="323" s="4" customFormat="1" ht="35" customHeight="1" spans="1:15">
      <c r="A323" s="28">
        <v>4</v>
      </c>
      <c r="B323" s="42" t="s">
        <v>1082</v>
      </c>
      <c r="C323" s="34" t="s">
        <v>24</v>
      </c>
      <c r="D323" s="34" t="s">
        <v>68</v>
      </c>
      <c r="E323" s="65" t="s">
        <v>1083</v>
      </c>
      <c r="F323" s="42" t="s">
        <v>1084</v>
      </c>
      <c r="G323" s="24">
        <v>35</v>
      </c>
      <c r="H323" s="39" t="s">
        <v>419</v>
      </c>
      <c r="I323" s="65">
        <v>1</v>
      </c>
      <c r="J323" s="65">
        <v>0.02</v>
      </c>
      <c r="K323" s="65"/>
      <c r="L323" s="62" t="s">
        <v>75</v>
      </c>
      <c r="M323" s="62" t="s">
        <v>75</v>
      </c>
      <c r="N323" s="61">
        <v>43891</v>
      </c>
      <c r="O323" s="62"/>
    </row>
    <row r="324" s="4" customFormat="1" ht="35" customHeight="1" spans="1:15">
      <c r="A324" s="28">
        <v>5</v>
      </c>
      <c r="B324" s="42" t="s">
        <v>1085</v>
      </c>
      <c r="C324" s="34" t="s">
        <v>24</v>
      </c>
      <c r="D324" s="34" t="s">
        <v>68</v>
      </c>
      <c r="E324" s="65" t="s">
        <v>1086</v>
      </c>
      <c r="F324" s="42" t="s">
        <v>1087</v>
      </c>
      <c r="G324" s="24">
        <v>35</v>
      </c>
      <c r="H324" s="39" t="s">
        <v>419</v>
      </c>
      <c r="I324" s="65">
        <v>1</v>
      </c>
      <c r="J324" s="34">
        <v>0.0118</v>
      </c>
      <c r="K324" s="34"/>
      <c r="L324" s="62" t="s">
        <v>75</v>
      </c>
      <c r="M324" s="62" t="s">
        <v>75</v>
      </c>
      <c r="N324" s="61">
        <v>43891</v>
      </c>
      <c r="O324" s="62"/>
    </row>
    <row r="325" s="4" customFormat="1" ht="35" customHeight="1" spans="1:15">
      <c r="A325" s="28">
        <v>6</v>
      </c>
      <c r="B325" s="42" t="s">
        <v>1088</v>
      </c>
      <c r="C325" s="34" t="s">
        <v>24</v>
      </c>
      <c r="D325" s="34" t="s">
        <v>68</v>
      </c>
      <c r="E325" s="65" t="s">
        <v>742</v>
      </c>
      <c r="F325" s="42" t="s">
        <v>1089</v>
      </c>
      <c r="G325" s="24">
        <v>55</v>
      </c>
      <c r="H325" s="39" t="s">
        <v>419</v>
      </c>
      <c r="I325" s="65">
        <v>1</v>
      </c>
      <c r="J325" s="65">
        <v>0.002</v>
      </c>
      <c r="K325" s="65"/>
      <c r="L325" s="62" t="s">
        <v>75</v>
      </c>
      <c r="M325" s="62" t="s">
        <v>75</v>
      </c>
      <c r="N325" s="61">
        <v>43891</v>
      </c>
      <c r="O325" s="62"/>
    </row>
    <row r="326" s="4" customFormat="1" ht="35" customHeight="1" spans="1:15">
      <c r="A326" s="28">
        <v>7</v>
      </c>
      <c r="B326" s="42" t="s">
        <v>1090</v>
      </c>
      <c r="C326" s="34" t="s">
        <v>24</v>
      </c>
      <c r="D326" s="34" t="s">
        <v>68</v>
      </c>
      <c r="E326" s="65" t="s">
        <v>1091</v>
      </c>
      <c r="F326" s="42" t="s">
        <v>1092</v>
      </c>
      <c r="G326" s="24">
        <v>35</v>
      </c>
      <c r="H326" s="39" t="s">
        <v>419</v>
      </c>
      <c r="I326" s="63">
        <v>1</v>
      </c>
      <c r="J326" s="97" t="s">
        <v>835</v>
      </c>
      <c r="K326" s="97"/>
      <c r="L326" s="62" t="s">
        <v>75</v>
      </c>
      <c r="M326" s="62" t="s">
        <v>75</v>
      </c>
      <c r="N326" s="61">
        <v>43891</v>
      </c>
      <c r="O326" s="62"/>
    </row>
    <row r="327" s="4" customFormat="1" ht="35" customHeight="1" spans="1:15">
      <c r="A327" s="28">
        <v>8</v>
      </c>
      <c r="B327" s="42" t="s">
        <v>1093</v>
      </c>
      <c r="C327" s="34" t="s">
        <v>24</v>
      </c>
      <c r="D327" s="34" t="s">
        <v>68</v>
      </c>
      <c r="E327" s="65" t="s">
        <v>1094</v>
      </c>
      <c r="F327" s="42" t="s">
        <v>1095</v>
      </c>
      <c r="G327" s="24">
        <v>65</v>
      </c>
      <c r="H327" s="39" t="s">
        <v>419</v>
      </c>
      <c r="I327" s="65">
        <v>1</v>
      </c>
      <c r="J327" s="101" t="s">
        <v>808</v>
      </c>
      <c r="K327" s="101"/>
      <c r="L327" s="62" t="s">
        <v>75</v>
      </c>
      <c r="M327" s="62" t="s">
        <v>75</v>
      </c>
      <c r="N327" s="61">
        <v>43891</v>
      </c>
      <c r="O327" s="62"/>
    </row>
    <row r="328" s="4" customFormat="1" ht="35" customHeight="1" spans="1:15">
      <c r="A328" s="28">
        <v>9</v>
      </c>
      <c r="B328" s="42" t="s">
        <v>1096</v>
      </c>
      <c r="C328" s="34" t="s">
        <v>24</v>
      </c>
      <c r="D328" s="34" t="s">
        <v>406</v>
      </c>
      <c r="E328" s="65" t="s">
        <v>43</v>
      </c>
      <c r="F328" s="42" t="s">
        <v>1097</v>
      </c>
      <c r="G328" s="24">
        <v>12</v>
      </c>
      <c r="H328" s="39" t="s">
        <v>419</v>
      </c>
      <c r="I328" s="65">
        <v>1</v>
      </c>
      <c r="J328" s="101" t="s">
        <v>1098</v>
      </c>
      <c r="K328" s="101"/>
      <c r="L328" s="62" t="s">
        <v>75</v>
      </c>
      <c r="M328" s="62" t="s">
        <v>75</v>
      </c>
      <c r="N328" s="61">
        <v>43983</v>
      </c>
      <c r="O328" s="62"/>
    </row>
    <row r="329" s="4" customFormat="1" ht="35" customHeight="1" spans="1:15">
      <c r="A329" s="28">
        <v>10</v>
      </c>
      <c r="B329" s="42" t="s">
        <v>1099</v>
      </c>
      <c r="C329" s="34" t="s">
        <v>24</v>
      </c>
      <c r="D329" s="34" t="s">
        <v>68</v>
      </c>
      <c r="E329" s="65" t="s">
        <v>1100</v>
      </c>
      <c r="F329" s="42" t="s">
        <v>1101</v>
      </c>
      <c r="G329" s="24">
        <v>35</v>
      </c>
      <c r="H329" s="39" t="s">
        <v>419</v>
      </c>
      <c r="I329" s="65">
        <v>1</v>
      </c>
      <c r="J329" s="65">
        <v>0.0027</v>
      </c>
      <c r="K329" s="65"/>
      <c r="L329" s="62" t="s">
        <v>75</v>
      </c>
      <c r="M329" s="62" t="s">
        <v>75</v>
      </c>
      <c r="N329" s="61">
        <v>43891</v>
      </c>
      <c r="O329" s="62"/>
    </row>
    <row r="330" s="4" customFormat="1" ht="35" customHeight="1" spans="1:15">
      <c r="A330" s="28">
        <v>11</v>
      </c>
      <c r="B330" s="42" t="s">
        <v>1102</v>
      </c>
      <c r="C330" s="34" t="s">
        <v>24</v>
      </c>
      <c r="D330" s="34" t="s">
        <v>68</v>
      </c>
      <c r="E330" s="65" t="s">
        <v>1100</v>
      </c>
      <c r="F330" s="42" t="s">
        <v>1103</v>
      </c>
      <c r="G330" s="24">
        <v>35</v>
      </c>
      <c r="H330" s="39" t="s">
        <v>419</v>
      </c>
      <c r="I330" s="65">
        <v>1</v>
      </c>
      <c r="J330" s="65">
        <v>0.0027</v>
      </c>
      <c r="K330" s="65"/>
      <c r="L330" s="62" t="s">
        <v>75</v>
      </c>
      <c r="M330" s="62" t="s">
        <v>75</v>
      </c>
      <c r="N330" s="61">
        <v>43891</v>
      </c>
      <c r="O330" s="62"/>
    </row>
    <row r="331" s="4" customFormat="1" ht="35" customHeight="1" spans="1:15">
      <c r="A331" s="28">
        <v>12</v>
      </c>
      <c r="B331" s="42" t="s">
        <v>1104</v>
      </c>
      <c r="C331" s="34" t="s">
        <v>24</v>
      </c>
      <c r="D331" s="34" t="s">
        <v>68</v>
      </c>
      <c r="E331" s="65" t="s">
        <v>1100</v>
      </c>
      <c r="F331" s="42" t="s">
        <v>1105</v>
      </c>
      <c r="G331" s="24">
        <v>35</v>
      </c>
      <c r="H331" s="39" t="s">
        <v>419</v>
      </c>
      <c r="I331" s="65">
        <v>1</v>
      </c>
      <c r="J331" s="65">
        <v>0.008</v>
      </c>
      <c r="K331" s="65"/>
      <c r="L331" s="62" t="s">
        <v>75</v>
      </c>
      <c r="M331" s="62" t="s">
        <v>75</v>
      </c>
      <c r="N331" s="61">
        <v>43891</v>
      </c>
      <c r="O331" s="62"/>
    </row>
    <row r="332" s="4" customFormat="1" ht="35" customHeight="1" spans="1:15">
      <c r="A332" s="28">
        <v>13</v>
      </c>
      <c r="B332" s="39" t="s">
        <v>1106</v>
      </c>
      <c r="C332" s="34" t="s">
        <v>24</v>
      </c>
      <c r="D332" s="34" t="s">
        <v>68</v>
      </c>
      <c r="E332" s="65" t="s">
        <v>1100</v>
      </c>
      <c r="F332" s="39" t="s">
        <v>1107</v>
      </c>
      <c r="G332" s="24">
        <v>25</v>
      </c>
      <c r="H332" s="39" t="s">
        <v>419</v>
      </c>
      <c r="I332" s="65">
        <v>1</v>
      </c>
      <c r="J332" s="65">
        <v>0.008</v>
      </c>
      <c r="K332" s="65"/>
      <c r="L332" s="62" t="s">
        <v>75</v>
      </c>
      <c r="M332" s="62" t="s">
        <v>75</v>
      </c>
      <c r="N332" s="61">
        <v>43891</v>
      </c>
      <c r="O332" s="62"/>
    </row>
    <row r="333" s="4" customFormat="1" ht="35" customHeight="1" spans="1:15">
      <c r="A333" s="28">
        <v>14</v>
      </c>
      <c r="B333" s="39" t="s">
        <v>1108</v>
      </c>
      <c r="C333" s="34" t="s">
        <v>24</v>
      </c>
      <c r="D333" s="34" t="s">
        <v>48</v>
      </c>
      <c r="E333" s="34" t="s">
        <v>1109</v>
      </c>
      <c r="F333" s="39" t="s">
        <v>1092</v>
      </c>
      <c r="G333" s="24">
        <v>38</v>
      </c>
      <c r="H333" s="39" t="s">
        <v>419</v>
      </c>
      <c r="I333" s="65">
        <v>1</v>
      </c>
      <c r="J333" s="97" t="s">
        <v>835</v>
      </c>
      <c r="K333" s="97"/>
      <c r="L333" s="62" t="s">
        <v>75</v>
      </c>
      <c r="M333" s="62" t="s">
        <v>75</v>
      </c>
      <c r="N333" s="61">
        <v>43891</v>
      </c>
      <c r="O333" s="62"/>
    </row>
    <row r="334" s="4" customFormat="1" ht="35" customHeight="1" spans="1:15">
      <c r="A334" s="28">
        <v>15</v>
      </c>
      <c r="B334" s="42" t="s">
        <v>1110</v>
      </c>
      <c r="C334" s="34" t="s">
        <v>24</v>
      </c>
      <c r="D334" s="65" t="s">
        <v>1111</v>
      </c>
      <c r="E334" s="65" t="s">
        <v>1112</v>
      </c>
      <c r="F334" s="42" t="s">
        <v>1113</v>
      </c>
      <c r="G334" s="24">
        <v>38</v>
      </c>
      <c r="H334" s="39" t="s">
        <v>419</v>
      </c>
      <c r="I334" s="65">
        <v>1</v>
      </c>
      <c r="J334" s="65">
        <v>0.003</v>
      </c>
      <c r="K334" s="65"/>
      <c r="L334" s="62" t="s">
        <v>75</v>
      </c>
      <c r="M334" s="62" t="s">
        <v>75</v>
      </c>
      <c r="N334" s="61">
        <v>43891</v>
      </c>
      <c r="O334" s="62"/>
    </row>
    <row r="335" s="4" customFormat="1" ht="35" customHeight="1" spans="1:15">
      <c r="A335" s="28">
        <v>16</v>
      </c>
      <c r="B335" s="42" t="s">
        <v>1114</v>
      </c>
      <c r="C335" s="34" t="s">
        <v>24</v>
      </c>
      <c r="D335" s="65" t="s">
        <v>1111</v>
      </c>
      <c r="E335" s="65" t="s">
        <v>1112</v>
      </c>
      <c r="F335" s="42" t="s">
        <v>1113</v>
      </c>
      <c r="G335" s="24">
        <v>38</v>
      </c>
      <c r="H335" s="39" t="s">
        <v>419</v>
      </c>
      <c r="I335" s="65">
        <v>1</v>
      </c>
      <c r="J335" s="65">
        <v>0.003</v>
      </c>
      <c r="K335" s="65"/>
      <c r="L335" s="62" t="s">
        <v>75</v>
      </c>
      <c r="M335" s="62" t="s">
        <v>75</v>
      </c>
      <c r="N335" s="61">
        <v>43891</v>
      </c>
      <c r="O335" s="62"/>
    </row>
    <row r="336" s="4" customFormat="1" ht="35" customHeight="1" spans="1:15">
      <c r="A336" s="28">
        <v>17</v>
      </c>
      <c r="B336" s="42" t="s">
        <v>1115</v>
      </c>
      <c r="C336" s="34" t="s">
        <v>24</v>
      </c>
      <c r="D336" s="65" t="s">
        <v>1111</v>
      </c>
      <c r="E336" s="65" t="s">
        <v>1112</v>
      </c>
      <c r="F336" s="42" t="s">
        <v>1113</v>
      </c>
      <c r="G336" s="24">
        <v>38</v>
      </c>
      <c r="H336" s="39" t="s">
        <v>419</v>
      </c>
      <c r="I336" s="65">
        <v>1</v>
      </c>
      <c r="J336" s="65">
        <v>0.0042</v>
      </c>
      <c r="K336" s="65"/>
      <c r="L336" s="62" t="s">
        <v>75</v>
      </c>
      <c r="M336" s="62" t="s">
        <v>75</v>
      </c>
      <c r="N336" s="61">
        <v>43891</v>
      </c>
      <c r="O336" s="62"/>
    </row>
    <row r="337" s="4" customFormat="1" ht="35" customHeight="1" spans="1:15">
      <c r="A337" s="28">
        <v>18</v>
      </c>
      <c r="B337" s="42" t="s">
        <v>1116</v>
      </c>
      <c r="C337" s="34" t="s">
        <v>24</v>
      </c>
      <c r="D337" s="65" t="s">
        <v>1111</v>
      </c>
      <c r="E337" s="65" t="s">
        <v>1042</v>
      </c>
      <c r="F337" s="42" t="s">
        <v>1117</v>
      </c>
      <c r="G337" s="24">
        <v>38</v>
      </c>
      <c r="H337" s="39" t="s">
        <v>419</v>
      </c>
      <c r="I337" s="65">
        <v>1</v>
      </c>
      <c r="J337" s="65">
        <v>0.003</v>
      </c>
      <c r="K337" s="65"/>
      <c r="L337" s="62" t="s">
        <v>75</v>
      </c>
      <c r="M337" s="62" t="s">
        <v>75</v>
      </c>
      <c r="N337" s="61">
        <v>43891</v>
      </c>
      <c r="O337" s="62"/>
    </row>
    <row r="338" s="4" customFormat="1" ht="35" customHeight="1" spans="1:15">
      <c r="A338" s="28">
        <v>19</v>
      </c>
      <c r="B338" s="42" t="s">
        <v>1118</v>
      </c>
      <c r="C338" s="34" t="s">
        <v>24</v>
      </c>
      <c r="D338" s="65" t="s">
        <v>1111</v>
      </c>
      <c r="E338" s="65" t="s">
        <v>1042</v>
      </c>
      <c r="F338" s="42" t="s">
        <v>1117</v>
      </c>
      <c r="G338" s="24">
        <v>38</v>
      </c>
      <c r="H338" s="39" t="s">
        <v>419</v>
      </c>
      <c r="I338" s="65">
        <v>1</v>
      </c>
      <c r="J338" s="65">
        <v>0.003</v>
      </c>
      <c r="K338" s="65"/>
      <c r="L338" s="62" t="s">
        <v>75</v>
      </c>
      <c r="M338" s="62" t="s">
        <v>75</v>
      </c>
      <c r="N338" s="61">
        <v>43891</v>
      </c>
      <c r="O338" s="62"/>
    </row>
    <row r="339" s="4" customFormat="1" ht="35" customHeight="1" spans="1:15">
      <c r="A339" s="28">
        <v>20</v>
      </c>
      <c r="B339" s="39" t="s">
        <v>1119</v>
      </c>
      <c r="C339" s="34" t="s">
        <v>24</v>
      </c>
      <c r="D339" s="34" t="s">
        <v>68</v>
      </c>
      <c r="E339" s="34" t="s">
        <v>1120</v>
      </c>
      <c r="F339" s="39" t="s">
        <v>1121</v>
      </c>
      <c r="G339" s="24">
        <v>38</v>
      </c>
      <c r="H339" s="39" t="s">
        <v>419</v>
      </c>
      <c r="I339" s="65">
        <v>1</v>
      </c>
      <c r="J339" s="65">
        <v>0.002</v>
      </c>
      <c r="K339" s="65"/>
      <c r="L339" s="62" t="s">
        <v>75</v>
      </c>
      <c r="M339" s="62" t="s">
        <v>75</v>
      </c>
      <c r="N339" s="61">
        <v>43891</v>
      </c>
      <c r="O339" s="62"/>
    </row>
    <row r="340" s="4" customFormat="1" ht="35" customHeight="1" spans="1:15">
      <c r="A340" s="28">
        <v>21</v>
      </c>
      <c r="B340" s="42" t="s">
        <v>1122</v>
      </c>
      <c r="C340" s="34" t="s">
        <v>24</v>
      </c>
      <c r="D340" s="34" t="s">
        <v>68</v>
      </c>
      <c r="E340" s="65" t="s">
        <v>1123</v>
      </c>
      <c r="F340" s="42" t="s">
        <v>1124</v>
      </c>
      <c r="G340" s="24">
        <v>42</v>
      </c>
      <c r="H340" s="39" t="s">
        <v>419</v>
      </c>
      <c r="I340" s="65">
        <v>1</v>
      </c>
      <c r="J340" s="65">
        <v>0.001</v>
      </c>
      <c r="K340" s="65"/>
      <c r="L340" s="62" t="s">
        <v>75</v>
      </c>
      <c r="M340" s="62" t="s">
        <v>75</v>
      </c>
      <c r="N340" s="61">
        <v>43891</v>
      </c>
      <c r="O340" s="62"/>
    </row>
    <row r="341" s="4" customFormat="1" ht="35" customHeight="1" spans="1:15">
      <c r="A341" s="28">
        <v>22</v>
      </c>
      <c r="B341" s="42" t="s">
        <v>1125</v>
      </c>
      <c r="C341" s="34" t="s">
        <v>24</v>
      </c>
      <c r="D341" s="34" t="s">
        <v>68</v>
      </c>
      <c r="E341" s="65" t="s">
        <v>1126</v>
      </c>
      <c r="F341" s="42" t="s">
        <v>1092</v>
      </c>
      <c r="G341" s="24">
        <v>35</v>
      </c>
      <c r="H341" s="39" t="s">
        <v>419</v>
      </c>
      <c r="I341" s="65">
        <v>1</v>
      </c>
      <c r="J341" s="65">
        <v>0.0027</v>
      </c>
      <c r="K341" s="65"/>
      <c r="L341" s="62" t="s">
        <v>75</v>
      </c>
      <c r="M341" s="62" t="s">
        <v>75</v>
      </c>
      <c r="N341" s="61">
        <v>43891</v>
      </c>
      <c r="O341" s="62"/>
    </row>
    <row r="342" s="4" customFormat="1" ht="35" customHeight="1" spans="1:15">
      <c r="A342" s="28">
        <v>23</v>
      </c>
      <c r="B342" s="42" t="s">
        <v>1127</v>
      </c>
      <c r="C342" s="34" t="s">
        <v>24</v>
      </c>
      <c r="D342" s="34" t="s">
        <v>68</v>
      </c>
      <c r="E342" s="65" t="s">
        <v>1126</v>
      </c>
      <c r="F342" s="42" t="s">
        <v>1128</v>
      </c>
      <c r="G342" s="24">
        <v>35</v>
      </c>
      <c r="H342" s="39" t="s">
        <v>419</v>
      </c>
      <c r="I342" s="65">
        <v>1</v>
      </c>
      <c r="J342" s="65">
        <v>0.0027</v>
      </c>
      <c r="K342" s="65"/>
      <c r="L342" s="62" t="s">
        <v>75</v>
      </c>
      <c r="M342" s="62" t="s">
        <v>75</v>
      </c>
      <c r="N342" s="61">
        <v>43891</v>
      </c>
      <c r="O342" s="62"/>
    </row>
    <row r="343" s="4" customFormat="1" ht="35" customHeight="1" spans="1:15">
      <c r="A343" s="28">
        <v>24</v>
      </c>
      <c r="B343" s="42" t="s">
        <v>1129</v>
      </c>
      <c r="C343" s="34" t="s">
        <v>24</v>
      </c>
      <c r="D343" s="34" t="s">
        <v>68</v>
      </c>
      <c r="E343" s="65" t="s">
        <v>1130</v>
      </c>
      <c r="F343" s="42" t="s">
        <v>1113</v>
      </c>
      <c r="G343" s="24">
        <v>35</v>
      </c>
      <c r="H343" s="39" t="s">
        <v>419</v>
      </c>
      <c r="I343" s="65">
        <v>1</v>
      </c>
      <c r="J343" s="65">
        <v>0.008</v>
      </c>
      <c r="K343" s="65"/>
      <c r="L343" s="62" t="s">
        <v>75</v>
      </c>
      <c r="M343" s="62" t="s">
        <v>75</v>
      </c>
      <c r="N343" s="61">
        <v>43891</v>
      </c>
      <c r="O343" s="62"/>
    </row>
    <row r="344" s="4" customFormat="1" ht="35" customHeight="1" spans="1:15">
      <c r="A344" s="28">
        <v>25</v>
      </c>
      <c r="B344" s="42" t="s">
        <v>1131</v>
      </c>
      <c r="C344" s="34" t="s">
        <v>24</v>
      </c>
      <c r="D344" s="34" t="s">
        <v>68</v>
      </c>
      <c r="E344" s="65" t="s">
        <v>1126</v>
      </c>
      <c r="F344" s="42" t="s">
        <v>1132</v>
      </c>
      <c r="G344" s="24">
        <v>35</v>
      </c>
      <c r="H344" s="39" t="s">
        <v>419</v>
      </c>
      <c r="I344" s="65">
        <v>1</v>
      </c>
      <c r="J344" s="65">
        <v>0.001</v>
      </c>
      <c r="K344" s="65"/>
      <c r="L344" s="62" t="s">
        <v>75</v>
      </c>
      <c r="M344" s="62" t="s">
        <v>75</v>
      </c>
      <c r="N344" s="61">
        <v>43891</v>
      </c>
      <c r="O344" s="62"/>
    </row>
    <row r="345" s="4" customFormat="1" ht="35" customHeight="1" spans="1:15">
      <c r="A345" s="28">
        <v>26</v>
      </c>
      <c r="B345" s="42" t="s">
        <v>1133</v>
      </c>
      <c r="C345" s="34" t="s">
        <v>24</v>
      </c>
      <c r="D345" s="34" t="s">
        <v>68</v>
      </c>
      <c r="E345" s="65" t="s">
        <v>1134</v>
      </c>
      <c r="F345" s="42" t="s">
        <v>1078</v>
      </c>
      <c r="G345" s="65">
        <v>49.920919</v>
      </c>
      <c r="H345" s="39" t="s">
        <v>419</v>
      </c>
      <c r="I345" s="65">
        <v>1</v>
      </c>
      <c r="J345" s="65">
        <v>0.0027</v>
      </c>
      <c r="K345" s="65"/>
      <c r="L345" s="62" t="s">
        <v>75</v>
      </c>
      <c r="M345" s="62" t="s">
        <v>75</v>
      </c>
      <c r="N345" s="61">
        <v>43891</v>
      </c>
      <c r="O345" s="62"/>
    </row>
    <row r="346" s="4" customFormat="1" ht="35" customHeight="1" spans="1:15">
      <c r="A346" s="28">
        <v>27</v>
      </c>
      <c r="B346" s="42" t="s">
        <v>1135</v>
      </c>
      <c r="C346" s="34" t="s">
        <v>24</v>
      </c>
      <c r="D346" s="34" t="s">
        <v>68</v>
      </c>
      <c r="E346" s="65" t="s">
        <v>1070</v>
      </c>
      <c r="F346" s="42" t="s">
        <v>1092</v>
      </c>
      <c r="G346" s="65">
        <v>35.926349</v>
      </c>
      <c r="H346" s="39" t="s">
        <v>419</v>
      </c>
      <c r="I346" s="65">
        <v>1</v>
      </c>
      <c r="J346" s="65">
        <v>0.008</v>
      </c>
      <c r="K346" s="65"/>
      <c r="L346" s="62" t="s">
        <v>75</v>
      </c>
      <c r="M346" s="62" t="s">
        <v>75</v>
      </c>
      <c r="N346" s="61">
        <v>43891</v>
      </c>
      <c r="O346" s="62"/>
    </row>
    <row r="347" s="4" customFormat="1" ht="35" customHeight="1" spans="1:15">
      <c r="A347" s="28">
        <v>28</v>
      </c>
      <c r="B347" s="42" t="s">
        <v>1136</v>
      </c>
      <c r="C347" s="34" t="s">
        <v>24</v>
      </c>
      <c r="D347" s="34" t="s">
        <v>68</v>
      </c>
      <c r="E347" s="65" t="s">
        <v>1070</v>
      </c>
      <c r="F347" s="42" t="s">
        <v>1092</v>
      </c>
      <c r="G347" s="65">
        <v>35.929933</v>
      </c>
      <c r="H347" s="39" t="s">
        <v>419</v>
      </c>
      <c r="I347" s="65">
        <v>1</v>
      </c>
      <c r="J347" s="65">
        <v>0.008</v>
      </c>
      <c r="K347" s="65"/>
      <c r="L347" s="62" t="s">
        <v>75</v>
      </c>
      <c r="M347" s="62" t="s">
        <v>75</v>
      </c>
      <c r="N347" s="61">
        <v>43891</v>
      </c>
      <c r="O347" s="62"/>
    </row>
    <row r="348" s="4" customFormat="1" ht="35" customHeight="1" spans="1:15">
      <c r="A348" s="28">
        <v>29</v>
      </c>
      <c r="B348" s="42" t="s">
        <v>1137</v>
      </c>
      <c r="C348" s="34" t="s">
        <v>24</v>
      </c>
      <c r="D348" s="34" t="s">
        <v>68</v>
      </c>
      <c r="E348" s="65" t="s">
        <v>1070</v>
      </c>
      <c r="F348" s="42" t="s">
        <v>1092</v>
      </c>
      <c r="G348" s="65">
        <v>34.950714</v>
      </c>
      <c r="H348" s="39" t="s">
        <v>419</v>
      </c>
      <c r="I348" s="65">
        <v>1</v>
      </c>
      <c r="J348" s="65">
        <v>0.02</v>
      </c>
      <c r="K348" s="65"/>
      <c r="L348" s="62" t="s">
        <v>75</v>
      </c>
      <c r="M348" s="62" t="s">
        <v>75</v>
      </c>
      <c r="N348" s="61">
        <v>43891</v>
      </c>
      <c r="O348" s="62"/>
    </row>
    <row r="349" s="4" customFormat="1" ht="35" customHeight="1" spans="1:15">
      <c r="A349" s="28">
        <v>30</v>
      </c>
      <c r="B349" s="42" t="s">
        <v>1138</v>
      </c>
      <c r="C349" s="34" t="s">
        <v>24</v>
      </c>
      <c r="D349" s="34" t="s">
        <v>68</v>
      </c>
      <c r="E349" s="65" t="s">
        <v>1139</v>
      </c>
      <c r="F349" s="42" t="s">
        <v>1092</v>
      </c>
      <c r="G349" s="65">
        <v>35.550346</v>
      </c>
      <c r="H349" s="39" t="s">
        <v>419</v>
      </c>
      <c r="I349" s="65">
        <v>1</v>
      </c>
      <c r="J349" s="34">
        <v>0.0118</v>
      </c>
      <c r="K349" s="34"/>
      <c r="L349" s="62" t="s">
        <v>75</v>
      </c>
      <c r="M349" s="62" t="s">
        <v>75</v>
      </c>
      <c r="N349" s="61">
        <v>43891</v>
      </c>
      <c r="O349" s="62"/>
    </row>
    <row r="350" s="4" customFormat="1" ht="35" customHeight="1" spans="1:15">
      <c r="A350" s="28">
        <v>31</v>
      </c>
      <c r="B350" s="42" t="s">
        <v>1140</v>
      </c>
      <c r="C350" s="34" t="s">
        <v>24</v>
      </c>
      <c r="D350" s="34" t="s">
        <v>68</v>
      </c>
      <c r="E350" s="65" t="s">
        <v>1141</v>
      </c>
      <c r="F350" s="42" t="s">
        <v>1092</v>
      </c>
      <c r="G350" s="65">
        <v>34.125071</v>
      </c>
      <c r="H350" s="39" t="s">
        <v>419</v>
      </c>
      <c r="I350" s="65">
        <v>1</v>
      </c>
      <c r="J350" s="65">
        <v>0.001</v>
      </c>
      <c r="K350" s="65"/>
      <c r="L350" s="62" t="s">
        <v>75</v>
      </c>
      <c r="M350" s="62" t="s">
        <v>75</v>
      </c>
      <c r="N350" s="61">
        <v>43891</v>
      </c>
      <c r="O350" s="62"/>
    </row>
    <row r="351" s="4" customFormat="1" ht="35" customHeight="1" spans="1:15">
      <c r="A351" s="28">
        <v>32</v>
      </c>
      <c r="B351" s="42" t="s">
        <v>1142</v>
      </c>
      <c r="C351" s="34" t="s">
        <v>24</v>
      </c>
      <c r="D351" s="34" t="s">
        <v>68</v>
      </c>
      <c r="E351" s="65" t="s">
        <v>1143</v>
      </c>
      <c r="F351" s="42" t="s">
        <v>1092</v>
      </c>
      <c r="G351" s="65">
        <v>34.38776</v>
      </c>
      <c r="H351" s="39" t="s">
        <v>419</v>
      </c>
      <c r="I351" s="65">
        <v>1</v>
      </c>
      <c r="J351" s="65">
        <v>0.001</v>
      </c>
      <c r="K351" s="65"/>
      <c r="L351" s="62" t="s">
        <v>75</v>
      </c>
      <c r="M351" s="62" t="s">
        <v>75</v>
      </c>
      <c r="N351" s="61">
        <v>43891</v>
      </c>
      <c r="O351" s="62"/>
    </row>
    <row r="352" s="4" customFormat="1" ht="35" customHeight="1" spans="1:15">
      <c r="A352" s="28">
        <v>33</v>
      </c>
      <c r="B352" s="42" t="s">
        <v>1144</v>
      </c>
      <c r="C352" s="42" t="s">
        <v>24</v>
      </c>
      <c r="D352" s="42" t="s">
        <v>402</v>
      </c>
      <c r="E352" s="42" t="s">
        <v>1145</v>
      </c>
      <c r="F352" s="42" t="s">
        <v>1146</v>
      </c>
      <c r="G352" s="65">
        <v>36</v>
      </c>
      <c r="H352" s="42" t="s">
        <v>419</v>
      </c>
      <c r="I352" s="42">
        <v>1</v>
      </c>
      <c r="J352" s="42">
        <v>0.002</v>
      </c>
      <c r="K352" s="42"/>
      <c r="L352" s="42" t="s">
        <v>75</v>
      </c>
      <c r="M352" s="42" t="s">
        <v>75</v>
      </c>
      <c r="N352" s="42">
        <v>43983</v>
      </c>
      <c r="O352" s="62"/>
    </row>
    <row r="353" s="4" customFormat="1" ht="35" customHeight="1" spans="1:15">
      <c r="A353" s="28">
        <v>34</v>
      </c>
      <c r="B353" s="42" t="s">
        <v>1147</v>
      </c>
      <c r="C353" s="42" t="s">
        <v>24</v>
      </c>
      <c r="D353" s="42" t="s">
        <v>402</v>
      </c>
      <c r="E353" s="42" t="s">
        <v>1145</v>
      </c>
      <c r="F353" s="42" t="s">
        <v>1146</v>
      </c>
      <c r="G353" s="65">
        <v>36.4</v>
      </c>
      <c r="H353" s="42" t="s">
        <v>419</v>
      </c>
      <c r="I353" s="42">
        <v>1</v>
      </c>
      <c r="J353" s="42">
        <v>0.001</v>
      </c>
      <c r="K353" s="42"/>
      <c r="L353" s="42" t="s">
        <v>75</v>
      </c>
      <c r="M353" s="42" t="s">
        <v>75</v>
      </c>
      <c r="N353" s="42">
        <v>43983</v>
      </c>
      <c r="O353" s="62"/>
    </row>
    <row r="354" s="4" customFormat="1" ht="35" customHeight="1" spans="1:15">
      <c r="A354" s="28">
        <v>35</v>
      </c>
      <c r="B354" s="42" t="s">
        <v>1148</v>
      </c>
      <c r="C354" s="42" t="s">
        <v>24</v>
      </c>
      <c r="D354" s="42" t="s">
        <v>402</v>
      </c>
      <c r="E354" s="42" t="s">
        <v>1042</v>
      </c>
      <c r="F354" s="42" t="s">
        <v>1149</v>
      </c>
      <c r="G354" s="65">
        <v>45</v>
      </c>
      <c r="H354" s="42" t="s">
        <v>419</v>
      </c>
      <c r="I354" s="42">
        <v>1</v>
      </c>
      <c r="J354" s="42">
        <v>0.0027</v>
      </c>
      <c r="K354" s="42"/>
      <c r="L354" s="42" t="s">
        <v>75</v>
      </c>
      <c r="M354" s="42" t="s">
        <v>75</v>
      </c>
      <c r="N354" s="42">
        <v>43983</v>
      </c>
      <c r="O354" s="62"/>
    </row>
    <row r="355" s="4" customFormat="1" ht="35" customHeight="1" spans="1:15">
      <c r="A355" s="28">
        <v>36</v>
      </c>
      <c r="B355" s="42" t="s">
        <v>1150</v>
      </c>
      <c r="C355" s="42" t="s">
        <v>24</v>
      </c>
      <c r="D355" s="42" t="s">
        <v>402</v>
      </c>
      <c r="E355" s="42" t="s">
        <v>1145</v>
      </c>
      <c r="F355" s="42" t="s">
        <v>1151</v>
      </c>
      <c r="G355" s="65">
        <v>35</v>
      </c>
      <c r="H355" s="42" t="s">
        <v>419</v>
      </c>
      <c r="I355" s="42">
        <v>1</v>
      </c>
      <c r="J355" s="42">
        <v>0.0027</v>
      </c>
      <c r="K355" s="42"/>
      <c r="L355" s="42" t="s">
        <v>75</v>
      </c>
      <c r="M355" s="42" t="s">
        <v>75</v>
      </c>
      <c r="N355" s="42">
        <v>43983</v>
      </c>
      <c r="O355" s="62"/>
    </row>
    <row r="356" s="4" customFormat="1" ht="35" customHeight="1" spans="1:15">
      <c r="A356" s="28">
        <v>37</v>
      </c>
      <c r="B356" s="42" t="s">
        <v>1152</v>
      </c>
      <c r="C356" s="42" t="s">
        <v>24</v>
      </c>
      <c r="D356" s="42" t="s">
        <v>402</v>
      </c>
      <c r="E356" s="42" t="s">
        <v>1123</v>
      </c>
      <c r="F356" s="42" t="s">
        <v>1146</v>
      </c>
      <c r="G356" s="65">
        <v>38</v>
      </c>
      <c r="H356" s="42" t="s">
        <v>419</v>
      </c>
      <c r="I356" s="42">
        <v>1</v>
      </c>
      <c r="J356" s="42">
        <v>0.008</v>
      </c>
      <c r="K356" s="42"/>
      <c r="L356" s="42" t="s">
        <v>75</v>
      </c>
      <c r="M356" s="42" t="s">
        <v>75</v>
      </c>
      <c r="N356" s="42">
        <v>43983</v>
      </c>
      <c r="O356" s="62"/>
    </row>
    <row r="357" s="4" customFormat="1" ht="35" customHeight="1" spans="1:15">
      <c r="A357" s="28" t="s">
        <v>168</v>
      </c>
      <c r="B357" s="29" t="s">
        <v>1153</v>
      </c>
      <c r="C357" s="34"/>
      <c r="D357" s="31"/>
      <c r="E357" s="28"/>
      <c r="F357" s="29"/>
      <c r="G357" s="24">
        <f>SUM(G358:G368)</f>
        <v>700</v>
      </c>
      <c r="H357" s="33"/>
      <c r="I357" s="62"/>
      <c r="J357" s="63"/>
      <c r="K357" s="63"/>
      <c r="L357" s="34"/>
      <c r="M357" s="28"/>
      <c r="N357" s="61"/>
      <c r="O357" s="28"/>
    </row>
    <row r="358" s="4" customFormat="1" ht="48" customHeight="1" spans="1:15">
      <c r="A358" s="28">
        <v>1</v>
      </c>
      <c r="B358" s="39" t="s">
        <v>1154</v>
      </c>
      <c r="C358" s="34" t="s">
        <v>24</v>
      </c>
      <c r="D358" s="31" t="s">
        <v>48</v>
      </c>
      <c r="E358" s="34" t="s">
        <v>49</v>
      </c>
      <c r="F358" s="39" t="s">
        <v>1155</v>
      </c>
      <c r="G358" s="24">
        <v>50</v>
      </c>
      <c r="H358" s="33" t="s">
        <v>1156</v>
      </c>
      <c r="I358" s="62">
        <v>1</v>
      </c>
      <c r="J358" s="63">
        <v>0.0022</v>
      </c>
      <c r="K358" s="63"/>
      <c r="L358" s="34" t="s">
        <v>75</v>
      </c>
      <c r="M358" s="39" t="s">
        <v>52</v>
      </c>
      <c r="N358" s="61">
        <v>43891</v>
      </c>
      <c r="O358" s="28"/>
    </row>
    <row r="359" s="4" customFormat="1" ht="45" customHeight="1" spans="1:15">
      <c r="A359" s="28">
        <v>2</v>
      </c>
      <c r="B359" s="39" t="s">
        <v>1157</v>
      </c>
      <c r="C359" s="34" t="s">
        <v>24</v>
      </c>
      <c r="D359" s="31" t="s">
        <v>48</v>
      </c>
      <c r="E359" s="34" t="s">
        <v>46</v>
      </c>
      <c r="F359" s="39" t="s">
        <v>1158</v>
      </c>
      <c r="G359" s="24">
        <v>60</v>
      </c>
      <c r="H359" s="33" t="s">
        <v>1156</v>
      </c>
      <c r="I359" s="62">
        <v>4</v>
      </c>
      <c r="J359" s="63">
        <v>0.0032</v>
      </c>
      <c r="K359" s="63"/>
      <c r="L359" s="34" t="s">
        <v>75</v>
      </c>
      <c r="M359" s="39" t="s">
        <v>157</v>
      </c>
      <c r="N359" s="61">
        <v>43891</v>
      </c>
      <c r="O359" s="39"/>
    </row>
    <row r="360" s="4" customFormat="1" ht="86" customHeight="1" spans="1:15">
      <c r="A360" s="28">
        <v>3</v>
      </c>
      <c r="B360" s="39" t="s">
        <v>1159</v>
      </c>
      <c r="C360" s="34" t="s">
        <v>24</v>
      </c>
      <c r="D360" s="31" t="s">
        <v>48</v>
      </c>
      <c r="E360" s="34" t="s">
        <v>96</v>
      </c>
      <c r="F360" s="39" t="s">
        <v>1160</v>
      </c>
      <c r="G360" s="24">
        <v>50</v>
      </c>
      <c r="H360" s="33" t="s">
        <v>1156</v>
      </c>
      <c r="I360" s="62">
        <v>4</v>
      </c>
      <c r="J360" s="63">
        <v>0.0038</v>
      </c>
      <c r="K360" s="63"/>
      <c r="L360" s="34" t="s">
        <v>75</v>
      </c>
      <c r="M360" s="39" t="s">
        <v>154</v>
      </c>
      <c r="N360" s="61">
        <v>43891</v>
      </c>
      <c r="O360" s="39"/>
    </row>
    <row r="361" s="4" customFormat="1" ht="52" customHeight="1" spans="1:15">
      <c r="A361" s="28">
        <v>4</v>
      </c>
      <c r="B361" s="39" t="s">
        <v>1161</v>
      </c>
      <c r="C361" s="34" t="s">
        <v>24</v>
      </c>
      <c r="D361" s="31" t="s">
        <v>48</v>
      </c>
      <c r="E361" s="34" t="s">
        <v>55</v>
      </c>
      <c r="F361" s="39" t="s">
        <v>1162</v>
      </c>
      <c r="G361" s="24">
        <v>70</v>
      </c>
      <c r="H361" s="33" t="s">
        <v>1156</v>
      </c>
      <c r="I361" s="62">
        <v>4</v>
      </c>
      <c r="J361" s="63">
        <v>0.0034</v>
      </c>
      <c r="K361" s="63"/>
      <c r="L361" s="34" t="s">
        <v>75</v>
      </c>
      <c r="M361" s="39" t="s">
        <v>58</v>
      </c>
      <c r="N361" s="61">
        <v>43891</v>
      </c>
      <c r="O361" s="39"/>
    </row>
    <row r="362" s="4" customFormat="1" ht="70" customHeight="1" spans="1:15">
      <c r="A362" s="28">
        <v>5</v>
      </c>
      <c r="B362" s="39" t="s">
        <v>1163</v>
      </c>
      <c r="C362" s="34" t="s">
        <v>24</v>
      </c>
      <c r="D362" s="31" t="s">
        <v>48</v>
      </c>
      <c r="E362" s="34" t="s">
        <v>81</v>
      </c>
      <c r="F362" s="39" t="s">
        <v>1164</v>
      </c>
      <c r="G362" s="24">
        <v>70</v>
      </c>
      <c r="H362" s="33" t="s">
        <v>1156</v>
      </c>
      <c r="I362" s="62">
        <v>1</v>
      </c>
      <c r="J362" s="63">
        <v>0.0118</v>
      </c>
      <c r="K362" s="63"/>
      <c r="L362" s="34" t="s">
        <v>75</v>
      </c>
      <c r="M362" s="39" t="s">
        <v>142</v>
      </c>
      <c r="N362" s="61">
        <v>43891</v>
      </c>
      <c r="O362" s="39"/>
    </row>
    <row r="363" s="4" customFormat="1" ht="77" customHeight="1" spans="1:15">
      <c r="A363" s="28">
        <v>6</v>
      </c>
      <c r="B363" s="39" t="s">
        <v>1165</v>
      </c>
      <c r="C363" s="34" t="s">
        <v>24</v>
      </c>
      <c r="D363" s="31" t="s">
        <v>48</v>
      </c>
      <c r="E363" s="34" t="s">
        <v>111</v>
      </c>
      <c r="F363" s="39" t="s">
        <v>1166</v>
      </c>
      <c r="G363" s="24">
        <v>50</v>
      </c>
      <c r="H363" s="33" t="s">
        <v>1156</v>
      </c>
      <c r="I363" s="62">
        <v>1</v>
      </c>
      <c r="J363" s="63">
        <v>0.0038</v>
      </c>
      <c r="K363" s="63"/>
      <c r="L363" s="34" t="s">
        <v>75</v>
      </c>
      <c r="M363" s="39" t="s">
        <v>160</v>
      </c>
      <c r="N363" s="61">
        <v>43891</v>
      </c>
      <c r="O363" s="39"/>
    </row>
    <row r="364" s="4" customFormat="1" ht="77" customHeight="1" spans="1:15">
      <c r="A364" s="28">
        <v>7</v>
      </c>
      <c r="B364" s="39" t="s">
        <v>1167</v>
      </c>
      <c r="C364" s="34" t="s">
        <v>24</v>
      </c>
      <c r="D364" s="31" t="s">
        <v>48</v>
      </c>
      <c r="E364" s="34" t="s">
        <v>107</v>
      </c>
      <c r="F364" s="39" t="s">
        <v>1168</v>
      </c>
      <c r="G364" s="24">
        <v>50</v>
      </c>
      <c r="H364" s="33" t="s">
        <v>1156</v>
      </c>
      <c r="I364" s="62">
        <v>1</v>
      </c>
      <c r="J364" s="63">
        <v>0.0042</v>
      </c>
      <c r="K364" s="63"/>
      <c r="L364" s="34" t="s">
        <v>75</v>
      </c>
      <c r="M364" s="39" t="s">
        <v>1169</v>
      </c>
      <c r="N364" s="61">
        <v>43891</v>
      </c>
      <c r="O364" s="39"/>
    </row>
    <row r="365" s="4" customFormat="1" ht="101" customHeight="1" spans="1:15">
      <c r="A365" s="28">
        <v>8</v>
      </c>
      <c r="B365" s="39" t="s">
        <v>1170</v>
      </c>
      <c r="C365" s="34" t="s">
        <v>24</v>
      </c>
      <c r="D365" s="31" t="s">
        <v>48</v>
      </c>
      <c r="E365" s="34" t="s">
        <v>69</v>
      </c>
      <c r="F365" s="39" t="s">
        <v>1171</v>
      </c>
      <c r="G365" s="24">
        <v>60</v>
      </c>
      <c r="H365" s="33" t="s">
        <v>1156</v>
      </c>
      <c r="I365" s="62">
        <v>3</v>
      </c>
      <c r="J365" s="63">
        <v>0.0119</v>
      </c>
      <c r="K365" s="63"/>
      <c r="L365" s="34" t="s">
        <v>75</v>
      </c>
      <c r="M365" s="39" t="s">
        <v>63</v>
      </c>
      <c r="N365" s="61">
        <v>43891</v>
      </c>
      <c r="O365" s="39"/>
    </row>
    <row r="366" s="4" customFormat="1" ht="70" customHeight="1" spans="1:15">
      <c r="A366" s="28">
        <v>9</v>
      </c>
      <c r="B366" s="39" t="s">
        <v>1172</v>
      </c>
      <c r="C366" s="34" t="s">
        <v>24</v>
      </c>
      <c r="D366" s="31" t="s">
        <v>48</v>
      </c>
      <c r="E366" s="34" t="s">
        <v>100</v>
      </c>
      <c r="F366" s="39" t="s">
        <v>1173</v>
      </c>
      <c r="G366" s="24">
        <v>100</v>
      </c>
      <c r="H366" s="33" t="s">
        <v>1156</v>
      </c>
      <c r="I366" s="62">
        <v>2</v>
      </c>
      <c r="J366" s="63">
        <v>0.0078</v>
      </c>
      <c r="K366" s="63"/>
      <c r="L366" s="34" t="s">
        <v>75</v>
      </c>
      <c r="M366" s="39" t="s">
        <v>1174</v>
      </c>
      <c r="N366" s="61">
        <v>43891</v>
      </c>
      <c r="O366" s="39"/>
    </row>
    <row r="367" s="4" customFormat="1" ht="58" customHeight="1" spans="1:15">
      <c r="A367" s="28">
        <v>10</v>
      </c>
      <c r="B367" s="39" t="s">
        <v>1175</v>
      </c>
      <c r="C367" s="34" t="s">
        <v>24</v>
      </c>
      <c r="D367" s="31" t="s">
        <v>48</v>
      </c>
      <c r="E367" s="34" t="s">
        <v>40</v>
      </c>
      <c r="F367" s="39" t="s">
        <v>1176</v>
      </c>
      <c r="G367" s="24">
        <v>60</v>
      </c>
      <c r="H367" s="33" t="s">
        <v>1156</v>
      </c>
      <c r="I367" s="62">
        <v>2</v>
      </c>
      <c r="J367" s="63">
        <v>0.015</v>
      </c>
      <c r="K367" s="63"/>
      <c r="L367" s="34" t="s">
        <v>75</v>
      </c>
      <c r="M367" s="39" t="s">
        <v>130</v>
      </c>
      <c r="N367" s="61">
        <v>43891</v>
      </c>
      <c r="O367" s="39"/>
    </row>
    <row r="368" s="4" customFormat="1" ht="54" customHeight="1" spans="1:15">
      <c r="A368" s="28">
        <v>11</v>
      </c>
      <c r="B368" s="39" t="s">
        <v>1177</v>
      </c>
      <c r="C368" s="34" t="s">
        <v>24</v>
      </c>
      <c r="D368" s="31" t="s">
        <v>48</v>
      </c>
      <c r="E368" s="34" t="s">
        <v>89</v>
      </c>
      <c r="F368" s="39" t="s">
        <v>1178</v>
      </c>
      <c r="G368" s="24">
        <v>80</v>
      </c>
      <c r="H368" s="33" t="s">
        <v>1156</v>
      </c>
      <c r="I368" s="62">
        <v>4</v>
      </c>
      <c r="J368" s="63">
        <v>0.0058</v>
      </c>
      <c r="K368" s="63"/>
      <c r="L368" s="34" t="s">
        <v>75</v>
      </c>
      <c r="M368" s="39" t="s">
        <v>133</v>
      </c>
      <c r="N368" s="61">
        <v>43891</v>
      </c>
      <c r="O368" s="39"/>
    </row>
    <row r="369" s="5" customFormat="1" ht="44" customHeight="1" spans="1:15">
      <c r="A369" s="28" t="s">
        <v>1179</v>
      </c>
      <c r="B369" s="39" t="s">
        <v>1180</v>
      </c>
      <c r="C369" s="34"/>
      <c r="D369" s="31"/>
      <c r="E369" s="34"/>
      <c r="F369" s="39"/>
      <c r="G369" s="24">
        <f>SUM(G370:G372)</f>
        <v>880</v>
      </c>
      <c r="H369" s="33"/>
      <c r="I369" s="62"/>
      <c r="J369" s="63"/>
      <c r="K369" s="63"/>
      <c r="L369" s="34"/>
      <c r="M369" s="39"/>
      <c r="N369" s="61"/>
      <c r="O369" s="39"/>
    </row>
    <row r="370" s="5" customFormat="1" ht="56" customHeight="1" spans="1:15">
      <c r="A370" s="28">
        <v>1</v>
      </c>
      <c r="B370" s="39" t="s">
        <v>1181</v>
      </c>
      <c r="C370" s="34" t="s">
        <v>24</v>
      </c>
      <c r="D370" s="34" t="s">
        <v>163</v>
      </c>
      <c r="E370" s="34" t="s">
        <v>26</v>
      </c>
      <c r="F370" s="29" t="s">
        <v>1182</v>
      </c>
      <c r="G370" s="24">
        <v>300</v>
      </c>
      <c r="H370" s="33" t="s">
        <v>1183</v>
      </c>
      <c r="I370" s="31">
        <v>80</v>
      </c>
      <c r="J370" s="28"/>
      <c r="K370" s="31"/>
      <c r="L370" s="34" t="s">
        <v>29</v>
      </c>
      <c r="M370" s="34" t="s">
        <v>29</v>
      </c>
      <c r="N370" s="61">
        <v>43891</v>
      </c>
      <c r="O370" s="34"/>
    </row>
    <row r="371" s="4" customFormat="1" ht="39" customHeight="1" spans="1:15">
      <c r="A371" s="28">
        <v>3</v>
      </c>
      <c r="B371" s="39" t="s">
        <v>1184</v>
      </c>
      <c r="C371" s="34" t="s">
        <v>24</v>
      </c>
      <c r="D371" s="34" t="s">
        <v>1185</v>
      </c>
      <c r="E371" s="34" t="s">
        <v>26</v>
      </c>
      <c r="F371" s="99" t="s">
        <v>1186</v>
      </c>
      <c r="G371" s="24">
        <v>500</v>
      </c>
      <c r="H371" s="33" t="s">
        <v>1187</v>
      </c>
      <c r="I371" s="34">
        <v>80</v>
      </c>
      <c r="J371" s="34">
        <v>0.485</v>
      </c>
      <c r="K371" s="34"/>
      <c r="L371" s="34" t="s">
        <v>29</v>
      </c>
      <c r="M371" s="34" t="s">
        <v>29</v>
      </c>
      <c r="N371" s="61">
        <v>43891</v>
      </c>
      <c r="O371" s="34"/>
    </row>
    <row r="372" s="4" customFormat="1" ht="47" customHeight="1" spans="1:15">
      <c r="A372" s="28">
        <v>4</v>
      </c>
      <c r="B372" s="39" t="s">
        <v>1188</v>
      </c>
      <c r="C372" s="34" t="s">
        <v>24</v>
      </c>
      <c r="D372" s="31" t="s">
        <v>68</v>
      </c>
      <c r="E372" s="34" t="s">
        <v>26</v>
      </c>
      <c r="F372" s="79" t="s">
        <v>1189</v>
      </c>
      <c r="G372" s="24">
        <v>80</v>
      </c>
      <c r="H372" s="33" t="s">
        <v>1190</v>
      </c>
      <c r="I372" s="65">
        <v>80</v>
      </c>
      <c r="J372" s="65"/>
      <c r="K372" s="65"/>
      <c r="L372" s="34" t="s">
        <v>29</v>
      </c>
      <c r="M372" s="34" t="s">
        <v>29</v>
      </c>
      <c r="N372" s="61">
        <v>43891</v>
      </c>
      <c r="O372" s="34"/>
    </row>
    <row r="373" s="4" customFormat="1" ht="47" customHeight="1" spans="1:15">
      <c r="A373" s="28" t="s">
        <v>1191</v>
      </c>
      <c r="B373" s="39" t="s">
        <v>1192</v>
      </c>
      <c r="C373" s="100"/>
      <c r="D373" s="31" t="s">
        <v>1193</v>
      </c>
      <c r="E373" s="34"/>
      <c r="F373" s="79"/>
      <c r="G373" s="24">
        <f>SUM(G374:G375)</f>
        <v>36.9</v>
      </c>
      <c r="H373" s="33"/>
      <c r="I373" s="65"/>
      <c r="J373" s="65"/>
      <c r="K373" s="65"/>
      <c r="L373" s="28"/>
      <c r="M373" s="34"/>
      <c r="N373" s="61"/>
      <c r="O373" s="34"/>
    </row>
    <row r="374" s="4" customFormat="1" ht="47" customHeight="1" spans="1:15">
      <c r="A374" s="28">
        <v>1</v>
      </c>
      <c r="B374" s="39" t="s">
        <v>1194</v>
      </c>
      <c r="C374" s="34" t="s">
        <v>24</v>
      </c>
      <c r="D374" s="31" t="s">
        <v>1193</v>
      </c>
      <c r="E374" s="34" t="s">
        <v>1195</v>
      </c>
      <c r="F374" s="79" t="s">
        <v>1196</v>
      </c>
      <c r="G374" s="24">
        <v>28</v>
      </c>
      <c r="H374" s="33" t="s">
        <v>1197</v>
      </c>
      <c r="I374" s="65">
        <v>1</v>
      </c>
      <c r="J374" s="65"/>
      <c r="K374" s="65"/>
      <c r="L374" s="28" t="s">
        <v>75</v>
      </c>
      <c r="M374" s="34" t="s">
        <v>136</v>
      </c>
      <c r="N374" s="61">
        <v>43891</v>
      </c>
      <c r="O374" s="34"/>
    </row>
    <row r="375" s="4" customFormat="1" ht="47" customHeight="1" spans="1:15">
      <c r="A375" s="28">
        <v>2</v>
      </c>
      <c r="B375" s="39" t="s">
        <v>1198</v>
      </c>
      <c r="C375" s="34" t="s">
        <v>24</v>
      </c>
      <c r="D375" s="31" t="s">
        <v>459</v>
      </c>
      <c r="E375" s="34" t="s">
        <v>403</v>
      </c>
      <c r="F375" s="79" t="s">
        <v>1199</v>
      </c>
      <c r="G375" s="24">
        <v>8.9</v>
      </c>
      <c r="H375" s="33" t="s">
        <v>1197</v>
      </c>
      <c r="I375" s="65">
        <v>1</v>
      </c>
      <c r="J375" s="65"/>
      <c r="K375" s="65"/>
      <c r="L375" s="28" t="s">
        <v>29</v>
      </c>
      <c r="M375" s="28" t="s">
        <v>29</v>
      </c>
      <c r="N375" s="61">
        <v>43891</v>
      </c>
      <c r="O375" s="34"/>
    </row>
    <row r="376" s="4" customFormat="1" ht="36" customHeight="1" spans="1:15">
      <c r="A376" s="28" t="s">
        <v>1200</v>
      </c>
      <c r="B376" s="39" t="s">
        <v>206</v>
      </c>
      <c r="C376" s="34"/>
      <c r="D376" s="31"/>
      <c r="E376" s="34"/>
      <c r="F376" s="99"/>
      <c r="G376" s="24">
        <f>SUM(G377:G378)</f>
        <v>502</v>
      </c>
      <c r="H376" s="33"/>
      <c r="I376" s="28"/>
      <c r="J376" s="28"/>
      <c r="K376" s="28"/>
      <c r="L376" s="28"/>
      <c r="M376" s="99"/>
      <c r="N376" s="61"/>
      <c r="O376" s="99"/>
    </row>
    <row r="377" s="4" customFormat="1" ht="56" customHeight="1" spans="1:15">
      <c r="A377" s="28">
        <v>1</v>
      </c>
      <c r="B377" s="29" t="s">
        <v>1201</v>
      </c>
      <c r="C377" s="28" t="s">
        <v>24</v>
      </c>
      <c r="D377" s="31" t="s">
        <v>395</v>
      </c>
      <c r="E377" s="34" t="s">
        <v>26</v>
      </c>
      <c r="F377" s="29" t="s">
        <v>1202</v>
      </c>
      <c r="G377" s="24">
        <v>32</v>
      </c>
      <c r="H377" s="33" t="s">
        <v>1203</v>
      </c>
      <c r="I377" s="31">
        <v>52</v>
      </c>
      <c r="J377" s="28"/>
      <c r="K377" s="28"/>
      <c r="L377" s="34" t="s">
        <v>29</v>
      </c>
      <c r="M377" s="34" t="s">
        <v>29</v>
      </c>
      <c r="N377" s="61">
        <v>43891</v>
      </c>
      <c r="O377" s="34"/>
    </row>
    <row r="378" s="4" customFormat="1" ht="78" customHeight="1" spans="1:15">
      <c r="A378" s="28">
        <v>2</v>
      </c>
      <c r="B378" s="29" t="s">
        <v>1204</v>
      </c>
      <c r="C378" s="34" t="s">
        <v>24</v>
      </c>
      <c r="D378" s="31" t="s">
        <v>25</v>
      </c>
      <c r="E378" s="34" t="s">
        <v>26</v>
      </c>
      <c r="F378" s="33" t="s">
        <v>1205</v>
      </c>
      <c r="G378" s="24">
        <v>470</v>
      </c>
      <c r="H378" s="33"/>
      <c r="I378" s="28"/>
      <c r="J378" s="28"/>
      <c r="K378" s="28"/>
      <c r="L378" s="28" t="s">
        <v>75</v>
      </c>
      <c r="M378" s="28" t="s">
        <v>75</v>
      </c>
      <c r="N378" s="61">
        <v>43891</v>
      </c>
      <c r="O378" s="28"/>
    </row>
    <row r="379" ht="36" customHeight="1"/>
    <row r="380" ht="36" customHeight="1"/>
    <row r="381" ht="36" customHeight="1"/>
    <row r="382" ht="36" customHeight="1"/>
    <row r="383" ht="36" customHeight="1"/>
    <row r="398" s="8" customFormat="1" spans="2:15">
      <c r="B398" s="9"/>
      <c r="C398" s="10"/>
      <c r="D398" s="10"/>
      <c r="F398" s="4"/>
      <c r="G398" s="8"/>
      <c r="H398" s="9"/>
      <c r="I398" s="4"/>
      <c r="M398" s="11"/>
      <c r="N398" s="12"/>
      <c r="O398" s="11"/>
    </row>
  </sheetData>
  <autoFilter ref="A7:XEE378">
    <extLst/>
  </autoFilter>
  <mergeCells count="19">
    <mergeCell ref="A1:B1"/>
    <mergeCell ref="H4:K4"/>
    <mergeCell ref="A8:B8"/>
    <mergeCell ref="A4:A7"/>
    <mergeCell ref="B4:B7"/>
    <mergeCell ref="C4:C7"/>
    <mergeCell ref="D4:D7"/>
    <mergeCell ref="E4:E7"/>
    <mergeCell ref="F4:F7"/>
    <mergeCell ref="G4:G7"/>
    <mergeCell ref="H5:H7"/>
    <mergeCell ref="I5:I7"/>
    <mergeCell ref="J5:J7"/>
    <mergeCell ref="K5:K7"/>
    <mergeCell ref="L4:L7"/>
    <mergeCell ref="M4:M7"/>
    <mergeCell ref="N4:N7"/>
    <mergeCell ref="O4:O7"/>
    <mergeCell ref="A2:O3"/>
  </mergeCells>
  <conditionalFormatting sqref="B149:B155 B179:B296">
    <cfRule type="duplicateValues" dxfId="0" priority="1"/>
  </conditionalFormatting>
  <printOptions horizontalCentered="1"/>
  <pageMargins left="0.472222222222222" right="0.432638888888889" top="0.720138888888889" bottom="0.708333333333333" header="0.259722222222222" footer="0.393055555555556"/>
  <pageSetup paperSize="8" scale="95" fitToHeight="0" orientation="landscape" horizontalDpi="600"/>
  <headerFooter>
    <oddFooter>&amp;C第 &amp;P 页，共 &amp;N 页</oddFooter>
  </headerFooter>
  <rowBreaks count="2" manualBreakCount="2">
    <brk id="26" max="16383" man="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存在丶</cp:lastModifiedBy>
  <dcterms:created xsi:type="dcterms:W3CDTF">2018-02-27T11:14:00Z</dcterms:created>
  <cp:lastPrinted>2020-02-24T04:02:00Z</cp:lastPrinted>
  <dcterms:modified xsi:type="dcterms:W3CDTF">2020-11-03T03:36:44Z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2052-11.1.0.10069</vt:lpwstr>
  </property>
  <property fmtid="{D5CDD505-2E9C-101B-9397-08002B2CF9AE}" pid="3" name="KSOReadingLayout">
    <vt:bool>true</vt:bool>
  </property>
</Properties>
</file>