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<sst xmlns="http://schemas.openxmlformats.org/spreadsheetml/2006/main" count="284" uniqueCount="165">
  <si>
    <t>附件1：</t>
  </si>
  <si>
    <t>2020年度脱贫攻坚项目库统计表（中期调整）</t>
  </si>
  <si>
    <t>统计部门：合水县扶贫办</t>
  </si>
  <si>
    <t>统计时间：2020年6月23日</t>
  </si>
  <si>
    <t>项目类型</t>
  </si>
  <si>
    <t>项目单位</t>
  </si>
  <si>
    <t>项目个数</t>
  </si>
  <si>
    <t>建设规模</t>
  </si>
  <si>
    <t>投资估算
（万元）</t>
  </si>
  <si>
    <t>备  注</t>
  </si>
  <si>
    <t>合  计</t>
  </si>
  <si>
    <t>一、产业培育</t>
  </si>
  <si>
    <t>万亩</t>
  </si>
  <si>
    <t>①贫困户种植业发展直补项目</t>
  </si>
  <si>
    <t xml:space="preserve">    1.粮食</t>
  </si>
  <si>
    <t xml:space="preserve">    2.蔬菜</t>
  </si>
  <si>
    <t xml:space="preserve">    3.果品</t>
  </si>
  <si>
    <t xml:space="preserve">    4.药材</t>
  </si>
  <si>
    <t xml:space="preserve">    5.花卉</t>
  </si>
  <si>
    <t xml:space="preserve">    6.马铃薯</t>
  </si>
  <si>
    <t xml:space="preserve">    7.其他种植业发展直补项目（请结合实际自行补充产业类别）</t>
  </si>
  <si>
    <t>②贫困户种植业发展奖补项目</t>
  </si>
  <si>
    <t>③贫困户养殖业发展直补项目</t>
  </si>
  <si>
    <t xml:space="preserve">    1.养牛</t>
  </si>
  <si>
    <t>头</t>
  </si>
  <si>
    <t xml:space="preserve">    2.养羊</t>
  </si>
  <si>
    <t>只</t>
  </si>
  <si>
    <t xml:space="preserve">    3.养猪</t>
  </si>
  <si>
    <t xml:space="preserve">    4.养蜂</t>
  </si>
  <si>
    <t>箱</t>
  </si>
  <si>
    <t xml:space="preserve">    5.养家禽</t>
  </si>
  <si>
    <t xml:space="preserve">    6.其他养殖业发展直补项目（请结合实际自行补充产业类别）</t>
  </si>
  <si>
    <t>个</t>
  </si>
  <si>
    <t>④贫困户养殖业发展奖补项目</t>
  </si>
  <si>
    <t>⑤贫困户设施农业项目</t>
  </si>
  <si>
    <t xml:space="preserve">    1.日光温室</t>
  </si>
  <si>
    <t>座</t>
  </si>
  <si>
    <t xml:space="preserve">    2.塑料大棚</t>
  </si>
  <si>
    <t xml:space="preserve">    3.养殖暖棚</t>
  </si>
  <si>
    <t xml:space="preserve">    4.养殖圈舍</t>
  </si>
  <si>
    <t xml:space="preserve">    5.其他种养殖设施项目</t>
  </si>
  <si>
    <t>⑥资产收益扶贫项目</t>
  </si>
  <si>
    <t>世行项目、饲草加工专业合作社奖补、固城镇王昌寺蔬菜生产基地维修改造项目、段家集乡王庄葡萄园二期改扩建项目、店子乡连家庄村设施蔬菜大棚生产用水和管护房建设</t>
  </si>
  <si>
    <t>⑦村集体经济发展项目</t>
  </si>
  <si>
    <t xml:space="preserve">    1.建档立卡贫困村村集体经济发展项目</t>
  </si>
  <si>
    <t xml:space="preserve">    2.有贫困人口的非建档立卡贫困村村集体经济发展项目</t>
  </si>
  <si>
    <t>⑧旅游扶贫项目</t>
  </si>
  <si>
    <t xml:space="preserve">    1.扶持发展旅游扶贫重点村</t>
  </si>
  <si>
    <t xml:space="preserve">    2.贫困户农家乐、牧家乐、藏家乐项目</t>
  </si>
  <si>
    <t>⑨电商扶贫项目</t>
  </si>
  <si>
    <t>⑩光伏扶贫项目</t>
  </si>
  <si>
    <t>兆瓦</t>
  </si>
  <si>
    <r>
      <rPr>
        <sz val="10"/>
        <rFont val="MS Gothic"/>
        <charset val="128"/>
      </rPr>
      <t>⑪</t>
    </r>
    <r>
      <rPr>
        <sz val="10"/>
        <rFont val="宋体"/>
        <charset val="134"/>
      </rPr>
      <t>贫困家庭劳动力农业实用技术培训项目</t>
    </r>
  </si>
  <si>
    <t>人</t>
  </si>
  <si>
    <r>
      <rPr>
        <sz val="10"/>
        <rFont val="MS Gothic"/>
        <charset val="128"/>
      </rPr>
      <t>⑫</t>
    </r>
    <r>
      <rPr>
        <sz val="10"/>
        <rFont val="宋体"/>
        <charset val="134"/>
      </rPr>
      <t>“五小”产业项目</t>
    </r>
  </si>
  <si>
    <t>户</t>
  </si>
  <si>
    <t xml:space="preserve">    1.小家禽</t>
  </si>
  <si>
    <t xml:space="preserve">    2.小庭院</t>
  </si>
  <si>
    <t xml:space="preserve">    3.小手工</t>
  </si>
  <si>
    <t xml:space="preserve">    4.小作坊</t>
  </si>
  <si>
    <t xml:space="preserve">    5.小买卖</t>
  </si>
  <si>
    <r>
      <rPr>
        <sz val="10"/>
        <rFont val="MS Gothic"/>
        <charset val="128"/>
      </rPr>
      <t>⑬</t>
    </r>
    <r>
      <rPr>
        <sz val="10"/>
        <rFont val="宋体"/>
        <charset val="134"/>
      </rPr>
      <t>精准扶贫专项贷款贴息项目</t>
    </r>
  </si>
  <si>
    <r>
      <rPr>
        <sz val="10"/>
        <rFont val="MS Gothic"/>
        <charset val="128"/>
      </rPr>
      <t>⑭</t>
    </r>
    <r>
      <rPr>
        <sz val="10"/>
        <rFont val="宋体"/>
        <charset val="134"/>
      </rPr>
      <t>产业保险项目</t>
    </r>
  </si>
  <si>
    <t>人次</t>
  </si>
  <si>
    <r>
      <rPr>
        <sz val="10"/>
        <rFont val="MS Gothic"/>
        <charset val="128"/>
      </rPr>
      <t>⑮</t>
    </r>
    <r>
      <rPr>
        <sz val="10"/>
        <rFont val="宋体"/>
        <charset val="134"/>
      </rPr>
      <t>产业发展基础设施建设项目</t>
    </r>
  </si>
  <si>
    <t>基础设施</t>
  </si>
  <si>
    <r>
      <rPr>
        <sz val="10"/>
        <rFont val="MS Gothic"/>
        <charset val="128"/>
      </rPr>
      <t xml:space="preserve">    1.</t>
    </r>
    <r>
      <rPr>
        <sz val="10"/>
        <rFont val="宋体"/>
        <charset val="134"/>
      </rPr>
      <t>产业路</t>
    </r>
  </si>
  <si>
    <t>公里</t>
  </si>
  <si>
    <r>
      <rPr>
        <sz val="10"/>
        <rFont val="MS Gothic"/>
        <charset val="128"/>
      </rPr>
      <t xml:space="preserve">    2.</t>
    </r>
    <r>
      <rPr>
        <sz val="10"/>
        <rFont val="宋体"/>
        <charset val="134"/>
      </rPr>
      <t>农作物户用晾晒场</t>
    </r>
  </si>
  <si>
    <t>平方米</t>
  </si>
  <si>
    <r>
      <rPr>
        <sz val="10"/>
        <rFont val="MS Gothic"/>
        <charset val="128"/>
      </rPr>
      <t xml:space="preserve">    3.</t>
    </r>
    <r>
      <rPr>
        <sz val="10"/>
        <rFont val="宋体"/>
        <charset val="134"/>
      </rPr>
      <t>土地整理</t>
    </r>
  </si>
  <si>
    <r>
      <rPr>
        <sz val="10"/>
        <rFont val="MS Gothic"/>
        <charset val="128"/>
      </rPr>
      <t xml:space="preserve">    4.</t>
    </r>
    <r>
      <rPr>
        <sz val="10"/>
        <rFont val="宋体"/>
        <charset val="134"/>
      </rPr>
      <t>高标准农田建设</t>
    </r>
  </si>
  <si>
    <r>
      <rPr>
        <sz val="10"/>
        <rFont val="MS Gothic"/>
        <charset val="128"/>
      </rPr>
      <t xml:space="preserve">    5.</t>
    </r>
    <r>
      <rPr>
        <sz val="10"/>
        <rFont val="宋体"/>
        <charset val="134"/>
      </rPr>
      <t>农田渠道建设</t>
    </r>
  </si>
  <si>
    <r>
      <rPr>
        <sz val="10"/>
        <rFont val="MS Gothic"/>
        <charset val="128"/>
      </rPr>
      <t xml:space="preserve">    6.</t>
    </r>
    <r>
      <rPr>
        <sz val="10"/>
        <rFont val="宋体"/>
        <charset val="134"/>
      </rPr>
      <t>产业用水调蓄水池建设</t>
    </r>
  </si>
  <si>
    <t>立方米</t>
  </si>
  <si>
    <r>
      <rPr>
        <sz val="10"/>
        <rFont val="微软雅黑"/>
        <charset val="128"/>
      </rPr>
      <t>⒃</t>
    </r>
    <r>
      <rPr>
        <sz val="10"/>
        <rFont val="宋体"/>
        <charset val="128"/>
      </rPr>
      <t>边缘</t>
    </r>
    <r>
      <rPr>
        <sz val="10"/>
        <rFont val="MS Gothic"/>
        <charset val="128"/>
      </rPr>
      <t>易致</t>
    </r>
    <r>
      <rPr>
        <sz val="10"/>
        <rFont val="宋体"/>
        <charset val="128"/>
      </rPr>
      <t>贫户产业</t>
    </r>
    <r>
      <rPr>
        <sz val="10"/>
        <rFont val="MS Gothic"/>
        <charset val="128"/>
      </rPr>
      <t>扶持</t>
    </r>
    <r>
      <rPr>
        <sz val="10"/>
        <rFont val="宋体"/>
        <charset val="128"/>
      </rPr>
      <t>项</t>
    </r>
    <r>
      <rPr>
        <sz val="10"/>
        <rFont val="MS Gothic"/>
        <charset val="128"/>
      </rPr>
      <t>目</t>
    </r>
  </si>
  <si>
    <r>
      <rPr>
        <sz val="10"/>
        <rFont val="MS Gothic"/>
        <charset val="128"/>
      </rPr>
      <t>⑰其它</t>
    </r>
    <r>
      <rPr>
        <sz val="10"/>
        <rFont val="宋体"/>
        <charset val="128"/>
      </rPr>
      <t>产业类项</t>
    </r>
    <r>
      <rPr>
        <sz val="10"/>
        <rFont val="MS Gothic"/>
        <charset val="128"/>
      </rPr>
      <t>目</t>
    </r>
  </si>
  <si>
    <r>
      <rPr>
        <sz val="10"/>
        <rFont val="MS Gothic"/>
        <charset val="128"/>
      </rPr>
      <t xml:space="preserve">    1</t>
    </r>
    <r>
      <rPr>
        <sz val="10"/>
        <rFont val="宋体"/>
        <charset val="128"/>
      </rPr>
      <t>、地膜玉米种植</t>
    </r>
  </si>
  <si>
    <t>吨</t>
  </si>
  <si>
    <t>含废旧农膜回收</t>
  </si>
  <si>
    <r>
      <rPr>
        <sz val="10"/>
        <rFont val="MS Gothic"/>
        <charset val="128"/>
      </rPr>
      <t xml:space="preserve">    2</t>
    </r>
    <r>
      <rPr>
        <sz val="10"/>
        <rFont val="宋体"/>
        <charset val="128"/>
      </rPr>
      <t>、脱贫检测户产业扶持项目</t>
    </r>
  </si>
  <si>
    <r>
      <rPr>
        <sz val="10"/>
        <rFont val="MS Gothic"/>
        <charset val="128"/>
      </rPr>
      <t xml:space="preserve">    3</t>
    </r>
    <r>
      <rPr>
        <sz val="10"/>
        <rFont val="宋体"/>
        <charset val="128"/>
      </rPr>
      <t>、带贫合作社疫情期间复工复产奖补</t>
    </r>
  </si>
  <si>
    <r>
      <rPr>
        <sz val="10"/>
        <rFont val="MS Gothic"/>
        <charset val="128"/>
      </rPr>
      <t xml:space="preserve">    4</t>
    </r>
    <r>
      <rPr>
        <sz val="10"/>
        <rFont val="宋体"/>
        <charset val="128"/>
      </rPr>
      <t>、产业质量提升、产业链延伸项目</t>
    </r>
  </si>
  <si>
    <t>产业质量提升、产业链延伸项目、生鲜羊奶交售</t>
  </si>
  <si>
    <r>
      <rPr>
        <sz val="10"/>
        <rFont val="MS Gothic"/>
        <charset val="128"/>
      </rPr>
      <t xml:space="preserve">    5</t>
    </r>
    <r>
      <rPr>
        <sz val="10"/>
        <rFont val="宋体"/>
        <charset val="128"/>
      </rPr>
      <t>、</t>
    </r>
    <r>
      <rPr>
        <sz val="10"/>
        <rFont val="MS Gothic"/>
        <charset val="128"/>
      </rPr>
      <t>正气</t>
    </r>
    <r>
      <rPr>
        <sz val="10"/>
        <rFont val="宋体"/>
        <charset val="128"/>
      </rPr>
      <t>银</t>
    </r>
    <r>
      <rPr>
        <sz val="10"/>
        <rFont val="MS Gothic"/>
        <charset val="128"/>
      </rPr>
      <t>行</t>
    </r>
  </si>
  <si>
    <r>
      <rPr>
        <sz val="10"/>
        <rFont val="MS Gothic"/>
        <charset val="128"/>
      </rPr>
      <t xml:space="preserve">    6</t>
    </r>
    <r>
      <rPr>
        <sz val="10"/>
        <rFont val="宋体"/>
        <charset val="128"/>
      </rPr>
      <t>、</t>
    </r>
    <r>
      <rPr>
        <sz val="10"/>
        <rFont val="MS Gothic"/>
        <charset val="128"/>
      </rPr>
      <t>巾</t>
    </r>
    <r>
      <rPr>
        <sz val="10"/>
        <rFont val="宋体"/>
        <charset val="128"/>
      </rPr>
      <t>帼</t>
    </r>
    <r>
      <rPr>
        <sz val="10"/>
        <rFont val="MS Gothic"/>
        <charset val="128"/>
      </rPr>
      <t>扶</t>
    </r>
    <r>
      <rPr>
        <sz val="10"/>
        <rFont val="宋体"/>
        <charset val="128"/>
      </rPr>
      <t>贫</t>
    </r>
    <r>
      <rPr>
        <sz val="10"/>
        <rFont val="MS Gothic"/>
        <charset val="128"/>
      </rPr>
      <t>超市</t>
    </r>
  </si>
  <si>
    <r>
      <rPr>
        <sz val="10"/>
        <rFont val="MS Gothic"/>
        <charset val="128"/>
      </rPr>
      <t xml:space="preserve">    7</t>
    </r>
    <r>
      <rPr>
        <sz val="10"/>
        <rFont val="宋体"/>
        <charset val="128"/>
      </rPr>
      <t>、</t>
    </r>
    <r>
      <rPr>
        <sz val="10"/>
        <rFont val="MS Gothic"/>
        <charset val="128"/>
      </rPr>
      <t>苹果</t>
    </r>
    <r>
      <rPr>
        <sz val="10"/>
        <rFont val="宋体"/>
        <charset val="128"/>
      </rPr>
      <t>产业发</t>
    </r>
    <r>
      <rPr>
        <sz val="10"/>
        <rFont val="MS Gothic"/>
        <charset val="128"/>
      </rPr>
      <t>展推</t>
    </r>
    <r>
      <rPr>
        <sz val="10"/>
        <rFont val="宋体"/>
        <charset val="128"/>
      </rPr>
      <t>进项</t>
    </r>
    <r>
      <rPr>
        <sz val="10"/>
        <rFont val="MS Gothic"/>
        <charset val="128"/>
      </rPr>
      <t>目</t>
    </r>
  </si>
  <si>
    <r>
      <rPr>
        <sz val="10"/>
        <rFont val="MS Gothic"/>
        <charset val="128"/>
      </rPr>
      <t xml:space="preserve">    8</t>
    </r>
    <r>
      <rPr>
        <sz val="10"/>
        <rFont val="宋体"/>
        <charset val="128"/>
      </rPr>
      <t>、饲草青贮</t>
    </r>
  </si>
  <si>
    <r>
      <rPr>
        <sz val="10"/>
        <rFont val="MS Gothic"/>
        <charset val="128"/>
      </rPr>
      <t xml:space="preserve">   9</t>
    </r>
    <r>
      <rPr>
        <sz val="10"/>
        <rFont val="宋体"/>
        <charset val="128"/>
      </rPr>
      <t>、水稻种植</t>
    </r>
  </si>
  <si>
    <t>亩</t>
  </si>
  <si>
    <r>
      <rPr>
        <sz val="10"/>
        <rFont val="MS Gothic"/>
        <charset val="128"/>
      </rPr>
      <t xml:space="preserve">   10</t>
    </r>
    <r>
      <rPr>
        <sz val="10"/>
        <rFont val="宋体"/>
        <charset val="128"/>
      </rPr>
      <t>、</t>
    </r>
    <r>
      <rPr>
        <sz val="10"/>
        <rFont val="MS Gothic"/>
        <charset val="128"/>
      </rPr>
      <t>受灾生</t>
    </r>
    <r>
      <rPr>
        <sz val="10"/>
        <rFont val="宋体"/>
        <charset val="128"/>
      </rPr>
      <t>产</t>
    </r>
    <r>
      <rPr>
        <sz val="10"/>
        <rFont val="MS Gothic"/>
        <charset val="128"/>
      </rPr>
      <t>自救</t>
    </r>
    <r>
      <rPr>
        <sz val="10"/>
        <rFont val="宋体"/>
        <charset val="128"/>
      </rPr>
      <t>项</t>
    </r>
    <r>
      <rPr>
        <sz val="10"/>
        <rFont val="MS Gothic"/>
        <charset val="128"/>
      </rPr>
      <t>目</t>
    </r>
  </si>
  <si>
    <r>
      <t xml:space="preserve">   11</t>
    </r>
    <r>
      <rPr>
        <sz val="10"/>
        <rFont val="宋体"/>
        <charset val="128"/>
      </rPr>
      <t>、老果园改造</t>
    </r>
  </si>
  <si>
    <t>二、就业扶贫</t>
  </si>
  <si>
    <t>①疫情防控期间新增的临时公益岗位项目</t>
  </si>
  <si>
    <t>②村级公益性岗位项目</t>
  </si>
  <si>
    <t>③生产经营主体奖补项目</t>
  </si>
  <si>
    <t>④贫困家庭劳动力输转补助项目</t>
  </si>
  <si>
    <t xml:space="preserve">    1.劳务奖补</t>
  </si>
  <si>
    <t xml:space="preserve">    2.交通补助</t>
  </si>
  <si>
    <t xml:space="preserve">    3.生活费补助</t>
  </si>
  <si>
    <t>⑤贫困家庭“两后生”培训项目</t>
  </si>
  <si>
    <t>⑥贫困村创业致富带头人培训项目</t>
  </si>
  <si>
    <r>
      <rPr>
        <sz val="10"/>
        <rFont val="宋体"/>
        <charset val="128"/>
      </rPr>
      <t>⑦边缘</t>
    </r>
    <r>
      <rPr>
        <sz val="10"/>
        <rFont val="MS Gothic"/>
        <charset val="128"/>
      </rPr>
      <t>易致</t>
    </r>
    <r>
      <rPr>
        <sz val="10"/>
        <rFont val="宋体"/>
        <charset val="128"/>
      </rPr>
      <t>贫户就业</t>
    </r>
    <r>
      <rPr>
        <sz val="10"/>
        <rFont val="MS Gothic"/>
        <charset val="128"/>
      </rPr>
      <t>扶持</t>
    </r>
    <r>
      <rPr>
        <sz val="10"/>
        <rFont val="宋体"/>
        <charset val="128"/>
      </rPr>
      <t>项</t>
    </r>
    <r>
      <rPr>
        <sz val="10"/>
        <rFont val="MS Gothic"/>
        <charset val="128"/>
      </rPr>
      <t>目</t>
    </r>
  </si>
  <si>
    <t>⑧其它就业扶贫类项目</t>
  </si>
  <si>
    <t xml:space="preserve">    1、劳务技能培训</t>
  </si>
  <si>
    <t xml:space="preserve">   2、专场招聘活动</t>
  </si>
  <si>
    <t>三、教育扶贫</t>
  </si>
  <si>
    <t>①乡镇寄宿制学校建设项目</t>
  </si>
  <si>
    <t>②乡村小规模学校建设项目</t>
  </si>
  <si>
    <t>③幼儿园教师培训项目</t>
  </si>
  <si>
    <t>④义务教育阶段教师培训项目</t>
  </si>
  <si>
    <t>⑤其它教育扶贫项目</t>
  </si>
  <si>
    <t>四、健康扶贫</t>
  </si>
  <si>
    <t>①乡镇卫生院建设项目</t>
  </si>
  <si>
    <t>②村卫生室建设项目</t>
  </si>
  <si>
    <t>③乡村医院设备配备项目</t>
  </si>
  <si>
    <t>④其他健康扶贫项目</t>
  </si>
  <si>
    <t xml:space="preserve">    1、残疾人扶贫</t>
  </si>
  <si>
    <t>五、住房安全保障</t>
  </si>
  <si>
    <t>①四类重点对象危房改造项目</t>
  </si>
  <si>
    <t>②一般农户住房安全保障项目</t>
  </si>
  <si>
    <t>③其他住房安全保障项目</t>
  </si>
  <si>
    <t>六、易地扶贫搬迁</t>
  </si>
  <si>
    <t>①易地扶贫搬迁后续产业扶持项目</t>
  </si>
  <si>
    <t>②易地扶贫搬迁后续就业扶持项目</t>
  </si>
  <si>
    <t>③易地扶贫搬迁安置点后续基础设施建设项目</t>
  </si>
  <si>
    <t>④易地扶贫搬迁安置点后续公共服务建设项目</t>
  </si>
  <si>
    <t>⑤易地扶贫搬迁贷款贴息</t>
  </si>
  <si>
    <t>七、生态扶贫</t>
  </si>
  <si>
    <t>①护林员</t>
  </si>
  <si>
    <t>②草管员</t>
  </si>
  <si>
    <t>③护水员</t>
  </si>
  <si>
    <t>④其他生态扶贫项目</t>
  </si>
  <si>
    <t>八、村内基础设施建设项目</t>
  </si>
  <si>
    <t>①农村公路项目</t>
  </si>
  <si>
    <t xml:space="preserve">    1.“畅返不畅”</t>
  </si>
  <si>
    <t xml:space="preserve">    2.农村公路安全防护工程</t>
  </si>
  <si>
    <t xml:space="preserve">    3.危桥改造</t>
  </si>
  <si>
    <t xml:space="preserve">    4.便民桥</t>
  </si>
  <si>
    <t xml:space="preserve">    5.产业路</t>
  </si>
  <si>
    <t xml:space="preserve">    6.资源路 </t>
  </si>
  <si>
    <t xml:space="preserve">    7.村组道路</t>
  </si>
  <si>
    <t>②农村饮水安全项目</t>
  </si>
  <si>
    <t xml:space="preserve">    1.冻管改造</t>
  </si>
  <si>
    <t>处</t>
  </si>
  <si>
    <t xml:space="preserve">    2.水源改造</t>
  </si>
  <si>
    <t xml:space="preserve">    3.净水装置</t>
  </si>
  <si>
    <t xml:space="preserve">    4.消毒设备装配</t>
  </si>
  <si>
    <t>③土地整理项目</t>
  </si>
  <si>
    <t xml:space="preserve">    1.土地改良</t>
  </si>
  <si>
    <t xml:space="preserve">    2.农田建设</t>
  </si>
  <si>
    <t>④庭院硬化项目</t>
  </si>
  <si>
    <t>⑤入户路硬化项目</t>
  </si>
  <si>
    <t>⑥巷道硬化项目</t>
  </si>
  <si>
    <t>⑦农村人居环境整治项目</t>
  </si>
  <si>
    <t xml:space="preserve">    1.垃圾治理项目</t>
  </si>
  <si>
    <t xml:space="preserve">    2.污水处理项目</t>
  </si>
  <si>
    <t xml:space="preserve">    3.公厕改造项目</t>
  </si>
  <si>
    <t xml:space="preserve">    4.户用厕所改造项目</t>
  </si>
  <si>
    <t>⑧其它村内基础设施建设项目</t>
  </si>
  <si>
    <t xml:space="preserve">    1.级公益性设施共管共享管护</t>
  </si>
  <si>
    <t xml:space="preserve">    2、农业生产用电</t>
  </si>
  <si>
    <t>九、项目管理费</t>
  </si>
  <si>
    <t>十、其它脱贫攻坚项目</t>
  </si>
  <si>
    <t xml:space="preserve">      2、合水县带贫合作社资产收益评估费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</si>
</sst>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等线"/>
      <charset val="134"/>
      <scheme val="minor"/>
    </font>
    <font>
      <b/>
      <sz val="14"/>
      <name val="Times New Roman"/>
      <charset val="134"/>
    </font>
    <font>
      <sz val="10"/>
      <name val="黑体"/>
      <charset val="134"/>
    </font>
    <font>
      <sz val="10"/>
      <name val="宋体"/>
      <charset val="134"/>
    </font>
    <font>
      <sz val="14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"/>
      <name val="华文楷体"/>
      <charset val="134"/>
    </font>
    <font>
      <sz val="10"/>
      <name val="方正小标宋简体"/>
      <charset val="134"/>
    </font>
    <font>
      <sz val="10"/>
      <name val="楷体"/>
      <charset val="134"/>
    </font>
    <font>
      <b/>
      <sz val="10"/>
      <name val="宋体"/>
      <charset val="134"/>
    </font>
    <font>
      <sz val="8"/>
      <name val="宋体"/>
      <charset val="134"/>
    </font>
    <font>
      <sz val="10"/>
      <name val="MS Gothic"/>
      <charset val="128"/>
    </font>
    <font>
      <sz val="10"/>
      <name val="微软雅黑"/>
      <charset val="128"/>
    </font>
    <font>
      <sz val="10"/>
      <name val="宋体"/>
      <charset val="128"/>
    </font>
    <font>
      <sz val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9" fillId="3" borderId="2" applyNumberFormat="0" applyAlignment="0" applyProtection="0">
      <alignment vertical="center"/>
    </xf>
    <xf numFmtId="0" fontId="20" fillId="3" borderId="3" applyNumberFormat="0" applyAlignment="0" applyProtection="0">
      <alignment vertical="center"/>
    </xf>
    <xf numFmtId="0" fontId="34" fillId="30" borderId="8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 applyProtection="1">
      <alignment horizontal="center" vertical="center" wrapText="1"/>
    </xf>
    <xf numFmtId="0" fontId="8" fillId="0" borderId="0" xfId="0" applyNumberFormat="1" applyFont="1" applyFill="1" applyAlignment="1" applyProtection="1">
      <alignment horizontal="left" vertic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57" fontId="10" fillId="0" borderId="0" xfId="0" applyNumberFormat="1" applyFont="1" applyFill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 applyProtection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left" vertical="center" wrapText="1"/>
    </xf>
    <xf numFmtId="0" fontId="16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100</xdr:row>
      <xdr:rowOff>0</xdr:rowOff>
    </xdr:from>
    <xdr:to>
      <xdr:col>0</xdr:col>
      <xdr:colOff>495935</xdr:colOff>
      <xdr:row>100</xdr:row>
      <xdr:rowOff>85090</xdr:rowOff>
    </xdr:to>
    <xdr:pic>
      <xdr:nvPicPr>
        <xdr:cNvPr id="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88010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100</xdr:row>
      <xdr:rowOff>0</xdr:rowOff>
    </xdr:from>
    <xdr:to>
      <xdr:col>0</xdr:col>
      <xdr:colOff>495935</xdr:colOff>
      <xdr:row>100</xdr:row>
      <xdr:rowOff>85090</xdr:rowOff>
    </xdr:to>
    <xdr:pic>
      <xdr:nvPicPr>
        <xdr:cNvPr id="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88010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100</xdr:row>
      <xdr:rowOff>0</xdr:rowOff>
    </xdr:from>
    <xdr:to>
      <xdr:col>0</xdr:col>
      <xdr:colOff>495935</xdr:colOff>
      <xdr:row>100</xdr:row>
      <xdr:rowOff>85090</xdr:rowOff>
    </xdr:to>
    <xdr:pic>
      <xdr:nvPicPr>
        <xdr:cNvPr id="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88010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100</xdr:row>
      <xdr:rowOff>0</xdr:rowOff>
    </xdr:from>
    <xdr:to>
      <xdr:col>0</xdr:col>
      <xdr:colOff>495935</xdr:colOff>
      <xdr:row>100</xdr:row>
      <xdr:rowOff>85090</xdr:rowOff>
    </xdr:to>
    <xdr:pic>
      <xdr:nvPicPr>
        <xdr:cNvPr id="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88010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100</xdr:row>
      <xdr:rowOff>0</xdr:rowOff>
    </xdr:from>
    <xdr:to>
      <xdr:col>0</xdr:col>
      <xdr:colOff>495935</xdr:colOff>
      <xdr:row>100</xdr:row>
      <xdr:rowOff>85090</xdr:rowOff>
    </xdr:to>
    <xdr:pic>
      <xdr:nvPicPr>
        <xdr:cNvPr id="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88010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100</xdr:row>
      <xdr:rowOff>0</xdr:rowOff>
    </xdr:from>
    <xdr:to>
      <xdr:col>0</xdr:col>
      <xdr:colOff>495935</xdr:colOff>
      <xdr:row>100</xdr:row>
      <xdr:rowOff>85090</xdr:rowOff>
    </xdr:to>
    <xdr:pic>
      <xdr:nvPicPr>
        <xdr:cNvPr id="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88010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100</xdr:row>
      <xdr:rowOff>0</xdr:rowOff>
    </xdr:from>
    <xdr:to>
      <xdr:col>0</xdr:col>
      <xdr:colOff>495935</xdr:colOff>
      <xdr:row>100</xdr:row>
      <xdr:rowOff>85090</xdr:rowOff>
    </xdr:to>
    <xdr:pic>
      <xdr:nvPicPr>
        <xdr:cNvPr id="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88010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121</xdr:row>
      <xdr:rowOff>0</xdr:rowOff>
    </xdr:from>
    <xdr:to>
      <xdr:col>0</xdr:col>
      <xdr:colOff>495935</xdr:colOff>
      <xdr:row>121</xdr:row>
      <xdr:rowOff>85090</xdr:rowOff>
    </xdr:to>
    <xdr:pic>
      <xdr:nvPicPr>
        <xdr:cNvPr id="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589356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121</xdr:row>
      <xdr:rowOff>0</xdr:rowOff>
    </xdr:from>
    <xdr:to>
      <xdr:col>0</xdr:col>
      <xdr:colOff>495935</xdr:colOff>
      <xdr:row>121</xdr:row>
      <xdr:rowOff>85090</xdr:rowOff>
    </xdr:to>
    <xdr:pic>
      <xdr:nvPicPr>
        <xdr:cNvPr id="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589356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121</xdr:row>
      <xdr:rowOff>0</xdr:rowOff>
    </xdr:from>
    <xdr:to>
      <xdr:col>0</xdr:col>
      <xdr:colOff>495935</xdr:colOff>
      <xdr:row>121</xdr:row>
      <xdr:rowOff>85090</xdr:rowOff>
    </xdr:to>
    <xdr:pic>
      <xdr:nvPicPr>
        <xdr:cNvPr id="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589356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121</xdr:row>
      <xdr:rowOff>0</xdr:rowOff>
    </xdr:from>
    <xdr:to>
      <xdr:col>0</xdr:col>
      <xdr:colOff>495935</xdr:colOff>
      <xdr:row>121</xdr:row>
      <xdr:rowOff>85090</xdr:rowOff>
    </xdr:to>
    <xdr:pic>
      <xdr:nvPicPr>
        <xdr:cNvPr id="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589356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121</xdr:row>
      <xdr:rowOff>0</xdr:rowOff>
    </xdr:from>
    <xdr:to>
      <xdr:col>0</xdr:col>
      <xdr:colOff>495935</xdr:colOff>
      <xdr:row>121</xdr:row>
      <xdr:rowOff>85090</xdr:rowOff>
    </xdr:to>
    <xdr:pic>
      <xdr:nvPicPr>
        <xdr:cNvPr id="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589356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121</xdr:row>
      <xdr:rowOff>0</xdr:rowOff>
    </xdr:from>
    <xdr:to>
      <xdr:col>0</xdr:col>
      <xdr:colOff>495935</xdr:colOff>
      <xdr:row>121</xdr:row>
      <xdr:rowOff>85090</xdr:rowOff>
    </xdr:to>
    <xdr:pic>
      <xdr:nvPicPr>
        <xdr:cNvPr id="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589356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121</xdr:row>
      <xdr:rowOff>0</xdr:rowOff>
    </xdr:from>
    <xdr:to>
      <xdr:col>0</xdr:col>
      <xdr:colOff>495935</xdr:colOff>
      <xdr:row>121</xdr:row>
      <xdr:rowOff>85090</xdr:rowOff>
    </xdr:to>
    <xdr:pic>
      <xdr:nvPicPr>
        <xdr:cNvPr id="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589356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100</xdr:row>
      <xdr:rowOff>0</xdr:rowOff>
    </xdr:from>
    <xdr:to>
      <xdr:col>0</xdr:col>
      <xdr:colOff>495935</xdr:colOff>
      <xdr:row>100</xdr:row>
      <xdr:rowOff>85090</xdr:rowOff>
    </xdr:to>
    <xdr:pic>
      <xdr:nvPicPr>
        <xdr:cNvPr id="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88010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100</xdr:row>
      <xdr:rowOff>0</xdr:rowOff>
    </xdr:from>
    <xdr:to>
      <xdr:col>0</xdr:col>
      <xdr:colOff>495935</xdr:colOff>
      <xdr:row>100</xdr:row>
      <xdr:rowOff>85090</xdr:rowOff>
    </xdr:to>
    <xdr:pic>
      <xdr:nvPicPr>
        <xdr:cNvPr id="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88010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100</xdr:row>
      <xdr:rowOff>0</xdr:rowOff>
    </xdr:from>
    <xdr:to>
      <xdr:col>0</xdr:col>
      <xdr:colOff>495935</xdr:colOff>
      <xdr:row>100</xdr:row>
      <xdr:rowOff>85090</xdr:rowOff>
    </xdr:to>
    <xdr:pic>
      <xdr:nvPicPr>
        <xdr:cNvPr id="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88010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100</xdr:row>
      <xdr:rowOff>0</xdr:rowOff>
    </xdr:from>
    <xdr:to>
      <xdr:col>0</xdr:col>
      <xdr:colOff>495935</xdr:colOff>
      <xdr:row>100</xdr:row>
      <xdr:rowOff>85090</xdr:rowOff>
    </xdr:to>
    <xdr:pic>
      <xdr:nvPicPr>
        <xdr:cNvPr id="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88010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100</xdr:row>
      <xdr:rowOff>0</xdr:rowOff>
    </xdr:from>
    <xdr:to>
      <xdr:col>0</xdr:col>
      <xdr:colOff>495935</xdr:colOff>
      <xdr:row>100</xdr:row>
      <xdr:rowOff>85090</xdr:rowOff>
    </xdr:to>
    <xdr:pic>
      <xdr:nvPicPr>
        <xdr:cNvPr id="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88010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100</xdr:row>
      <xdr:rowOff>0</xdr:rowOff>
    </xdr:from>
    <xdr:to>
      <xdr:col>0</xdr:col>
      <xdr:colOff>495935</xdr:colOff>
      <xdr:row>100</xdr:row>
      <xdr:rowOff>85090</xdr:rowOff>
    </xdr:to>
    <xdr:pic>
      <xdr:nvPicPr>
        <xdr:cNvPr id="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88010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100</xdr:row>
      <xdr:rowOff>0</xdr:rowOff>
    </xdr:from>
    <xdr:to>
      <xdr:col>0</xdr:col>
      <xdr:colOff>495935</xdr:colOff>
      <xdr:row>100</xdr:row>
      <xdr:rowOff>85090</xdr:rowOff>
    </xdr:to>
    <xdr:pic>
      <xdr:nvPicPr>
        <xdr:cNvPr id="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88010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121</xdr:row>
      <xdr:rowOff>0</xdr:rowOff>
    </xdr:from>
    <xdr:to>
      <xdr:col>0</xdr:col>
      <xdr:colOff>495935</xdr:colOff>
      <xdr:row>121</xdr:row>
      <xdr:rowOff>85090</xdr:rowOff>
    </xdr:to>
    <xdr:pic>
      <xdr:nvPicPr>
        <xdr:cNvPr id="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589356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121</xdr:row>
      <xdr:rowOff>0</xdr:rowOff>
    </xdr:from>
    <xdr:to>
      <xdr:col>0</xdr:col>
      <xdr:colOff>495935</xdr:colOff>
      <xdr:row>121</xdr:row>
      <xdr:rowOff>85090</xdr:rowOff>
    </xdr:to>
    <xdr:pic>
      <xdr:nvPicPr>
        <xdr:cNvPr id="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589356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121</xdr:row>
      <xdr:rowOff>0</xdr:rowOff>
    </xdr:from>
    <xdr:to>
      <xdr:col>0</xdr:col>
      <xdr:colOff>495935</xdr:colOff>
      <xdr:row>121</xdr:row>
      <xdr:rowOff>85090</xdr:rowOff>
    </xdr:to>
    <xdr:pic>
      <xdr:nvPicPr>
        <xdr:cNvPr id="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589356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121</xdr:row>
      <xdr:rowOff>0</xdr:rowOff>
    </xdr:from>
    <xdr:to>
      <xdr:col>0</xdr:col>
      <xdr:colOff>495935</xdr:colOff>
      <xdr:row>121</xdr:row>
      <xdr:rowOff>85090</xdr:rowOff>
    </xdr:to>
    <xdr:pic>
      <xdr:nvPicPr>
        <xdr:cNvPr id="1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589356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121</xdr:row>
      <xdr:rowOff>0</xdr:rowOff>
    </xdr:from>
    <xdr:to>
      <xdr:col>0</xdr:col>
      <xdr:colOff>495935</xdr:colOff>
      <xdr:row>121</xdr:row>
      <xdr:rowOff>85090</xdr:rowOff>
    </xdr:to>
    <xdr:pic>
      <xdr:nvPicPr>
        <xdr:cNvPr id="1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589356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121</xdr:row>
      <xdr:rowOff>0</xdr:rowOff>
    </xdr:from>
    <xdr:to>
      <xdr:col>0</xdr:col>
      <xdr:colOff>495935</xdr:colOff>
      <xdr:row>121</xdr:row>
      <xdr:rowOff>85090</xdr:rowOff>
    </xdr:to>
    <xdr:pic>
      <xdr:nvPicPr>
        <xdr:cNvPr id="1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589356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1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1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1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1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1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1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1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1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1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1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1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1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1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1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1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1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1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94</xdr:row>
      <xdr:rowOff>0</xdr:rowOff>
    </xdr:from>
    <xdr:to>
      <xdr:col>0</xdr:col>
      <xdr:colOff>495935</xdr:colOff>
      <xdr:row>94</xdr:row>
      <xdr:rowOff>85090</xdr:rowOff>
    </xdr:to>
    <xdr:pic>
      <xdr:nvPicPr>
        <xdr:cNvPr id="1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459054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1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1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1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2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2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3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3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3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3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3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3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3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3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3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3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3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3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3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3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3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3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3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3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3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3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210185</xdr:colOff>
      <xdr:row>94</xdr:row>
      <xdr:rowOff>85090</xdr:rowOff>
    </xdr:to>
    <xdr:pic>
      <xdr:nvPicPr>
        <xdr:cNvPr id="3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21018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3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3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3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19050</xdr:colOff>
      <xdr:row>94</xdr:row>
      <xdr:rowOff>85090</xdr:rowOff>
    </xdr:to>
    <xdr:pic>
      <xdr:nvPicPr>
        <xdr:cNvPr id="3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272655" y="45905420"/>
          <a:ext cx="1905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110</xdr:row>
      <xdr:rowOff>0</xdr:rowOff>
    </xdr:from>
    <xdr:to>
      <xdr:col>0</xdr:col>
      <xdr:colOff>495935</xdr:colOff>
      <xdr:row>110</xdr:row>
      <xdr:rowOff>85090</xdr:rowOff>
    </xdr:to>
    <xdr:pic>
      <xdr:nvPicPr>
        <xdr:cNvPr id="3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536270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110</xdr:row>
      <xdr:rowOff>0</xdr:rowOff>
    </xdr:from>
    <xdr:to>
      <xdr:col>0</xdr:col>
      <xdr:colOff>495935</xdr:colOff>
      <xdr:row>110</xdr:row>
      <xdr:rowOff>85090</xdr:rowOff>
    </xdr:to>
    <xdr:pic>
      <xdr:nvPicPr>
        <xdr:cNvPr id="3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536270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110</xdr:row>
      <xdr:rowOff>0</xdr:rowOff>
    </xdr:from>
    <xdr:to>
      <xdr:col>0</xdr:col>
      <xdr:colOff>495935</xdr:colOff>
      <xdr:row>110</xdr:row>
      <xdr:rowOff>85090</xdr:rowOff>
    </xdr:to>
    <xdr:pic>
      <xdr:nvPicPr>
        <xdr:cNvPr id="3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536270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110</xdr:row>
      <xdr:rowOff>0</xdr:rowOff>
    </xdr:from>
    <xdr:to>
      <xdr:col>0</xdr:col>
      <xdr:colOff>495935</xdr:colOff>
      <xdr:row>110</xdr:row>
      <xdr:rowOff>85090</xdr:rowOff>
    </xdr:to>
    <xdr:pic>
      <xdr:nvPicPr>
        <xdr:cNvPr id="3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536270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110</xdr:row>
      <xdr:rowOff>0</xdr:rowOff>
    </xdr:from>
    <xdr:to>
      <xdr:col>0</xdr:col>
      <xdr:colOff>495935</xdr:colOff>
      <xdr:row>110</xdr:row>
      <xdr:rowOff>85090</xdr:rowOff>
    </xdr:to>
    <xdr:pic>
      <xdr:nvPicPr>
        <xdr:cNvPr id="3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536270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110</xdr:row>
      <xdr:rowOff>0</xdr:rowOff>
    </xdr:from>
    <xdr:to>
      <xdr:col>0</xdr:col>
      <xdr:colOff>495935</xdr:colOff>
      <xdr:row>110</xdr:row>
      <xdr:rowOff>85090</xdr:rowOff>
    </xdr:to>
    <xdr:pic>
      <xdr:nvPicPr>
        <xdr:cNvPr id="3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536270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110</xdr:row>
      <xdr:rowOff>0</xdr:rowOff>
    </xdr:from>
    <xdr:to>
      <xdr:col>0</xdr:col>
      <xdr:colOff>495935</xdr:colOff>
      <xdr:row>110</xdr:row>
      <xdr:rowOff>85090</xdr:rowOff>
    </xdr:to>
    <xdr:pic>
      <xdr:nvPicPr>
        <xdr:cNvPr id="3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536270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110</xdr:row>
      <xdr:rowOff>0</xdr:rowOff>
    </xdr:from>
    <xdr:to>
      <xdr:col>0</xdr:col>
      <xdr:colOff>495935</xdr:colOff>
      <xdr:row>110</xdr:row>
      <xdr:rowOff>85090</xdr:rowOff>
    </xdr:to>
    <xdr:pic>
      <xdr:nvPicPr>
        <xdr:cNvPr id="3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536270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110</xdr:row>
      <xdr:rowOff>0</xdr:rowOff>
    </xdr:from>
    <xdr:to>
      <xdr:col>0</xdr:col>
      <xdr:colOff>495935</xdr:colOff>
      <xdr:row>110</xdr:row>
      <xdr:rowOff>85090</xdr:rowOff>
    </xdr:to>
    <xdr:pic>
      <xdr:nvPicPr>
        <xdr:cNvPr id="3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536270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110</xdr:row>
      <xdr:rowOff>0</xdr:rowOff>
    </xdr:from>
    <xdr:to>
      <xdr:col>0</xdr:col>
      <xdr:colOff>495935</xdr:colOff>
      <xdr:row>110</xdr:row>
      <xdr:rowOff>85090</xdr:rowOff>
    </xdr:to>
    <xdr:pic>
      <xdr:nvPicPr>
        <xdr:cNvPr id="3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536270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110</xdr:row>
      <xdr:rowOff>0</xdr:rowOff>
    </xdr:from>
    <xdr:to>
      <xdr:col>0</xdr:col>
      <xdr:colOff>495935</xdr:colOff>
      <xdr:row>110</xdr:row>
      <xdr:rowOff>85090</xdr:rowOff>
    </xdr:to>
    <xdr:pic>
      <xdr:nvPicPr>
        <xdr:cNvPr id="3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536270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110</xdr:row>
      <xdr:rowOff>0</xdr:rowOff>
    </xdr:from>
    <xdr:to>
      <xdr:col>0</xdr:col>
      <xdr:colOff>495935</xdr:colOff>
      <xdr:row>110</xdr:row>
      <xdr:rowOff>85090</xdr:rowOff>
    </xdr:to>
    <xdr:pic>
      <xdr:nvPicPr>
        <xdr:cNvPr id="3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536270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467995</xdr:colOff>
      <xdr:row>110</xdr:row>
      <xdr:rowOff>0</xdr:rowOff>
    </xdr:from>
    <xdr:to>
      <xdr:col>0</xdr:col>
      <xdr:colOff>495935</xdr:colOff>
      <xdr:row>110</xdr:row>
      <xdr:rowOff>85090</xdr:rowOff>
    </xdr:to>
    <xdr:pic>
      <xdr:nvPicPr>
        <xdr:cNvPr id="3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7995" y="53627020"/>
          <a:ext cx="2794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M152"/>
  <sheetViews>
    <sheetView tabSelected="1" workbookViewId="0">
      <selection activeCell="J86" sqref="J86"/>
    </sheetView>
  </sheetViews>
  <sheetFormatPr defaultColWidth="9" defaultRowHeight="18.75"/>
  <cols>
    <col min="1" max="1" width="42.6916666666667" style="6" customWidth="1"/>
    <col min="2" max="2" width="8.5" style="7" customWidth="1"/>
    <col min="3" max="4" width="14.75" style="8" customWidth="1"/>
    <col min="5" max="5" width="14.75" style="6" customWidth="1"/>
    <col min="6" max="6" width="11.3833333333333" style="9" customWidth="1"/>
    <col min="7" max="7" width="24.75" style="5" customWidth="1"/>
    <col min="8" max="195" width="9" style="5" customWidth="1"/>
    <col min="196" max="16384" width="9" style="5"/>
  </cols>
  <sheetData>
    <row r="1" ht="26.1" customHeight="1" spans="1:6">
      <c r="A1" s="10" t="s">
        <v>0</v>
      </c>
      <c r="B1" s="11"/>
      <c r="C1" s="12"/>
      <c r="D1" s="12"/>
      <c r="E1" s="13"/>
      <c r="F1" s="14"/>
    </row>
    <row r="2" s="1" customFormat="1" ht="36" customHeight="1" spans="1:6">
      <c r="A2" s="15" t="s">
        <v>1</v>
      </c>
      <c r="B2" s="15"/>
      <c r="C2" s="15"/>
      <c r="D2" s="15"/>
      <c r="E2" s="15"/>
      <c r="F2" s="15"/>
    </row>
    <row r="3" s="1" customFormat="1" ht="22.5" customHeight="1" spans="1:6">
      <c r="A3" s="16" t="s">
        <v>2</v>
      </c>
      <c r="B3" s="17"/>
      <c r="C3" s="17"/>
      <c r="D3" s="17"/>
      <c r="E3" s="18" t="s">
        <v>3</v>
      </c>
      <c r="F3" s="18"/>
    </row>
    <row r="4" s="2" customFormat="1" ht="38" customHeight="1" spans="1:195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</row>
    <row r="5" s="2" customFormat="1" ht="38" customHeight="1" spans="1:195">
      <c r="A5" s="21" t="s">
        <v>10</v>
      </c>
      <c r="B5" s="21"/>
      <c r="C5" s="22">
        <f>C6+C81+C95+C101+C107+C111+C117+C122+C150+C151</f>
        <v>309</v>
      </c>
      <c r="D5" s="22"/>
      <c r="E5" s="21">
        <f>E6+E81+E95+E101+E107+E111+E117+E122+E150+E151</f>
        <v>57217.638</v>
      </c>
      <c r="F5" s="23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</row>
    <row r="6" s="3" customFormat="1" ht="38" customHeight="1" spans="1:6">
      <c r="A6" s="24" t="s">
        <v>11</v>
      </c>
      <c r="B6" s="25" t="s">
        <v>12</v>
      </c>
      <c r="C6" s="26">
        <f>C7+C15+C23+C30+C37+C43+C44+C47+C50+C51+C53+C52+C59+C60+C61+C68+C69</f>
        <v>54</v>
      </c>
      <c r="D6" s="26"/>
      <c r="E6" s="27">
        <f>E7+E15+E23+E30+E37+E43+E44+E47+E50+E51+E53+E52+E59+E60+E61+E68+E69</f>
        <v>14308.407612</v>
      </c>
      <c r="F6" s="23"/>
    </row>
    <row r="7" s="3" customFormat="1" ht="38" customHeight="1" spans="1:6">
      <c r="A7" s="28" t="s">
        <v>13</v>
      </c>
      <c r="B7" s="25" t="s">
        <v>12</v>
      </c>
      <c r="C7" s="26"/>
      <c r="D7" s="26"/>
      <c r="E7" s="27"/>
      <c r="F7" s="23"/>
    </row>
    <row r="8" s="3" customFormat="1" ht="38" customHeight="1" spans="1:6">
      <c r="A8" s="28" t="s">
        <v>14</v>
      </c>
      <c r="B8" s="25" t="s">
        <v>12</v>
      </c>
      <c r="C8" s="26"/>
      <c r="D8" s="26"/>
      <c r="E8" s="27"/>
      <c r="F8" s="23"/>
    </row>
    <row r="9" s="3" customFormat="1" ht="38" customHeight="1" spans="1:6">
      <c r="A9" s="28" t="s">
        <v>15</v>
      </c>
      <c r="B9" s="25" t="s">
        <v>12</v>
      </c>
      <c r="C9" s="26"/>
      <c r="D9" s="26"/>
      <c r="E9" s="27"/>
      <c r="F9" s="23"/>
    </row>
    <row r="10" s="3" customFormat="1" ht="38" customHeight="1" spans="1:6">
      <c r="A10" s="28" t="s">
        <v>16</v>
      </c>
      <c r="B10" s="25" t="s">
        <v>12</v>
      </c>
      <c r="C10" s="26"/>
      <c r="D10" s="26"/>
      <c r="E10" s="27"/>
      <c r="F10" s="23"/>
    </row>
    <row r="11" s="3" customFormat="1" ht="38" customHeight="1" spans="1:6">
      <c r="A11" s="28" t="s">
        <v>17</v>
      </c>
      <c r="B11" s="25" t="s">
        <v>12</v>
      </c>
      <c r="C11" s="26"/>
      <c r="D11" s="26"/>
      <c r="E11" s="27"/>
      <c r="F11" s="23"/>
    </row>
    <row r="12" s="3" customFormat="1" ht="38" customHeight="1" spans="1:6">
      <c r="A12" s="28" t="s">
        <v>18</v>
      </c>
      <c r="B12" s="25" t="s">
        <v>12</v>
      </c>
      <c r="C12" s="26"/>
      <c r="D12" s="26"/>
      <c r="E12" s="27"/>
      <c r="F12" s="23"/>
    </row>
    <row r="13" s="3" customFormat="1" ht="38" customHeight="1" spans="1:6">
      <c r="A13" s="28" t="s">
        <v>19</v>
      </c>
      <c r="B13" s="25" t="s">
        <v>12</v>
      </c>
      <c r="C13" s="26"/>
      <c r="D13" s="26"/>
      <c r="E13" s="27"/>
      <c r="F13" s="23"/>
    </row>
    <row r="14" s="3" customFormat="1" ht="38" customHeight="1" spans="1:6">
      <c r="A14" s="28" t="s">
        <v>20</v>
      </c>
      <c r="B14" s="25" t="s">
        <v>12</v>
      </c>
      <c r="C14" s="26"/>
      <c r="D14" s="26"/>
      <c r="E14" s="27"/>
      <c r="F14" s="23"/>
    </row>
    <row r="15" s="3" customFormat="1" ht="38" customHeight="1" spans="1:6">
      <c r="A15" s="28" t="s">
        <v>21</v>
      </c>
      <c r="B15" s="25" t="s">
        <v>12</v>
      </c>
      <c r="C15" s="26">
        <v>1</v>
      </c>
      <c r="D15" s="27">
        <v>0.0025</v>
      </c>
      <c r="E15" s="27">
        <v>5</v>
      </c>
      <c r="F15" s="23"/>
    </row>
    <row r="16" s="3" customFormat="1" ht="38" customHeight="1" spans="1:6">
      <c r="A16" s="28" t="s">
        <v>14</v>
      </c>
      <c r="B16" s="25" t="s">
        <v>12</v>
      </c>
      <c r="C16" s="26"/>
      <c r="D16" s="26"/>
      <c r="E16" s="27"/>
      <c r="F16" s="23"/>
    </row>
    <row r="17" s="3" customFormat="1" ht="38" customHeight="1" spans="1:6">
      <c r="A17" s="28" t="s">
        <v>15</v>
      </c>
      <c r="B17" s="25" t="s">
        <v>12</v>
      </c>
      <c r="C17" s="26"/>
      <c r="D17" s="26"/>
      <c r="E17" s="27"/>
      <c r="F17" s="23"/>
    </row>
    <row r="18" s="3" customFormat="1" ht="38" customHeight="1" spans="1:6">
      <c r="A18" s="28" t="s">
        <v>16</v>
      </c>
      <c r="B18" s="25" t="s">
        <v>12</v>
      </c>
      <c r="C18" s="26"/>
      <c r="D18" s="26"/>
      <c r="E18" s="27"/>
      <c r="F18" s="23"/>
    </row>
    <row r="19" s="3" customFormat="1" ht="38" customHeight="1" spans="1:6">
      <c r="A19" s="28" t="s">
        <v>17</v>
      </c>
      <c r="B19" s="25" t="s">
        <v>12</v>
      </c>
      <c r="C19" s="26">
        <v>1</v>
      </c>
      <c r="D19" s="27">
        <v>0.0025</v>
      </c>
      <c r="E19" s="27">
        <v>5</v>
      </c>
      <c r="F19" s="23"/>
    </row>
    <row r="20" s="3" customFormat="1" ht="38" customHeight="1" spans="1:6">
      <c r="A20" s="28" t="s">
        <v>18</v>
      </c>
      <c r="B20" s="25" t="s">
        <v>12</v>
      </c>
      <c r="C20" s="26"/>
      <c r="D20" s="26"/>
      <c r="E20" s="27"/>
      <c r="F20" s="23"/>
    </row>
    <row r="21" s="3" customFormat="1" ht="38" customHeight="1" spans="1:6">
      <c r="A21" s="28" t="s">
        <v>19</v>
      </c>
      <c r="B21" s="25" t="s">
        <v>12</v>
      </c>
      <c r="C21" s="26"/>
      <c r="D21" s="26"/>
      <c r="E21" s="27"/>
      <c r="F21" s="23"/>
    </row>
    <row r="22" s="3" customFormat="1" ht="38" customHeight="1" spans="1:6">
      <c r="A22" s="28" t="s">
        <v>20</v>
      </c>
      <c r="B22" s="25" t="s">
        <v>12</v>
      </c>
      <c r="C22" s="26"/>
      <c r="D22" s="26"/>
      <c r="E22" s="27"/>
      <c r="F22" s="23"/>
    </row>
    <row r="23" s="3" customFormat="1" ht="38" customHeight="1" spans="1:6">
      <c r="A23" s="28" t="s">
        <v>22</v>
      </c>
      <c r="B23" s="25"/>
      <c r="C23" s="26"/>
      <c r="D23" s="26"/>
      <c r="E23" s="27"/>
      <c r="F23" s="23"/>
    </row>
    <row r="24" s="3" customFormat="1" ht="38" customHeight="1" spans="1:6">
      <c r="A24" s="28" t="s">
        <v>23</v>
      </c>
      <c r="B24" s="25" t="s">
        <v>24</v>
      </c>
      <c r="C24" s="26"/>
      <c r="D24" s="26"/>
      <c r="E24" s="27"/>
      <c r="F24" s="23"/>
    </row>
    <row r="25" s="3" customFormat="1" ht="38" customHeight="1" spans="1:6">
      <c r="A25" s="28" t="s">
        <v>25</v>
      </c>
      <c r="B25" s="25" t="s">
        <v>26</v>
      </c>
      <c r="C25" s="26"/>
      <c r="D25" s="26"/>
      <c r="E25" s="27"/>
      <c r="F25" s="23"/>
    </row>
    <row r="26" s="3" customFormat="1" ht="38" customHeight="1" spans="1:6">
      <c r="A26" s="28" t="s">
        <v>27</v>
      </c>
      <c r="B26" s="25" t="s">
        <v>24</v>
      </c>
      <c r="C26" s="26"/>
      <c r="D26" s="26"/>
      <c r="E26" s="27"/>
      <c r="F26" s="23"/>
    </row>
    <row r="27" s="3" customFormat="1" ht="38" customHeight="1" spans="1:6">
      <c r="A27" s="28" t="s">
        <v>28</v>
      </c>
      <c r="B27" s="25" t="s">
        <v>29</v>
      </c>
      <c r="C27" s="26"/>
      <c r="D27" s="26"/>
      <c r="E27" s="27"/>
      <c r="F27" s="23"/>
    </row>
    <row r="28" s="3" customFormat="1" ht="38" customHeight="1" spans="1:6">
      <c r="A28" s="28" t="s">
        <v>30</v>
      </c>
      <c r="B28" s="25" t="s">
        <v>26</v>
      </c>
      <c r="C28" s="26"/>
      <c r="D28" s="26"/>
      <c r="E28" s="27"/>
      <c r="F28" s="23"/>
    </row>
    <row r="29" s="3" customFormat="1" ht="38" customHeight="1" spans="1:6">
      <c r="A29" s="28" t="s">
        <v>31</v>
      </c>
      <c r="B29" s="25" t="s">
        <v>32</v>
      </c>
      <c r="C29" s="26"/>
      <c r="D29" s="26"/>
      <c r="E29" s="27"/>
      <c r="F29" s="23"/>
    </row>
    <row r="30" s="3" customFormat="1" ht="38" customHeight="1" spans="1:6">
      <c r="A30" s="28" t="s">
        <v>33</v>
      </c>
      <c r="B30" s="25"/>
      <c r="C30" s="26"/>
      <c r="D30" s="26"/>
      <c r="E30" s="27"/>
      <c r="F30" s="23"/>
    </row>
    <row r="31" s="3" customFormat="1" ht="38" customHeight="1" spans="1:6">
      <c r="A31" s="28" t="s">
        <v>23</v>
      </c>
      <c r="B31" s="25" t="s">
        <v>24</v>
      </c>
      <c r="C31" s="26"/>
      <c r="D31" s="26"/>
      <c r="E31" s="27"/>
      <c r="F31" s="23"/>
    </row>
    <row r="32" s="3" customFormat="1" ht="38" customHeight="1" spans="1:6">
      <c r="A32" s="28" t="s">
        <v>25</v>
      </c>
      <c r="B32" s="25" t="s">
        <v>26</v>
      </c>
      <c r="C32" s="26"/>
      <c r="D32" s="26"/>
      <c r="E32" s="27"/>
      <c r="F32" s="23"/>
    </row>
    <row r="33" s="3" customFormat="1" ht="38" customHeight="1" spans="1:6">
      <c r="A33" s="28" t="s">
        <v>27</v>
      </c>
      <c r="B33" s="25" t="s">
        <v>24</v>
      </c>
      <c r="C33" s="26"/>
      <c r="D33" s="26"/>
      <c r="E33" s="27"/>
      <c r="F33" s="23"/>
    </row>
    <row r="34" s="3" customFormat="1" ht="38" customHeight="1" spans="1:6">
      <c r="A34" s="28" t="s">
        <v>28</v>
      </c>
      <c r="B34" s="25" t="s">
        <v>29</v>
      </c>
      <c r="C34" s="26"/>
      <c r="D34" s="26"/>
      <c r="E34" s="27"/>
      <c r="F34" s="23"/>
    </row>
    <row r="35" s="3" customFormat="1" ht="38" customHeight="1" spans="1:6">
      <c r="A35" s="28" t="s">
        <v>30</v>
      </c>
      <c r="B35" s="25" t="s">
        <v>26</v>
      </c>
      <c r="C35" s="26"/>
      <c r="D35" s="26"/>
      <c r="E35" s="27"/>
      <c r="F35" s="23"/>
    </row>
    <row r="36" s="3" customFormat="1" ht="38" customHeight="1" spans="1:6">
      <c r="A36" s="28" t="s">
        <v>31</v>
      </c>
      <c r="B36" s="25" t="s">
        <v>32</v>
      </c>
      <c r="C36" s="26"/>
      <c r="D36" s="26"/>
      <c r="E36" s="27"/>
      <c r="F36" s="23"/>
    </row>
    <row r="37" s="3" customFormat="1" ht="38" customHeight="1" spans="1:6">
      <c r="A37" s="28" t="s">
        <v>34</v>
      </c>
      <c r="B37" s="25"/>
      <c r="C37" s="26">
        <f>C39+C42</f>
        <v>12</v>
      </c>
      <c r="D37" s="26"/>
      <c r="E37" s="27">
        <f>E39+E42</f>
        <v>601.2</v>
      </c>
      <c r="F37" s="26"/>
    </row>
    <row r="38" s="3" customFormat="1" ht="38" customHeight="1" spans="1:6">
      <c r="A38" s="28" t="s">
        <v>35</v>
      </c>
      <c r="B38" s="25" t="s">
        <v>36</v>
      </c>
      <c r="C38" s="26"/>
      <c r="D38" s="26"/>
      <c r="E38" s="27"/>
      <c r="F38" s="23"/>
    </row>
    <row r="39" s="3" customFormat="1" ht="38" customHeight="1" spans="1:6">
      <c r="A39" s="28" t="s">
        <v>37</v>
      </c>
      <c r="B39" s="25" t="s">
        <v>36</v>
      </c>
      <c r="C39" s="26">
        <v>11</v>
      </c>
      <c r="D39" s="26">
        <v>374</v>
      </c>
      <c r="E39" s="27">
        <v>486.2</v>
      </c>
      <c r="F39" s="23"/>
    </row>
    <row r="40" s="3" customFormat="1" ht="38" customHeight="1" spans="1:6">
      <c r="A40" s="28" t="s">
        <v>38</v>
      </c>
      <c r="B40" s="25" t="s">
        <v>36</v>
      </c>
      <c r="C40" s="26"/>
      <c r="D40" s="26"/>
      <c r="E40" s="27"/>
      <c r="F40" s="23"/>
    </row>
    <row r="41" s="3" customFormat="1" ht="38" customHeight="1" spans="1:6">
      <c r="A41" s="28" t="s">
        <v>39</v>
      </c>
      <c r="B41" s="25" t="s">
        <v>32</v>
      </c>
      <c r="C41" s="26"/>
      <c r="D41" s="26"/>
      <c r="E41" s="27"/>
      <c r="F41" s="23"/>
    </row>
    <row r="42" s="3" customFormat="1" ht="38" customHeight="1" spans="1:6">
      <c r="A42" s="28" t="s">
        <v>40</v>
      </c>
      <c r="B42" s="25" t="s">
        <v>32</v>
      </c>
      <c r="C42" s="26">
        <v>1</v>
      </c>
      <c r="D42" s="26">
        <v>3</v>
      </c>
      <c r="E42" s="27">
        <v>115</v>
      </c>
      <c r="F42" s="23"/>
    </row>
    <row r="43" s="3" customFormat="1" ht="86" customHeight="1" spans="1:6">
      <c r="A43" s="28" t="s">
        <v>41</v>
      </c>
      <c r="B43" s="25" t="s">
        <v>32</v>
      </c>
      <c r="C43" s="26">
        <v>5</v>
      </c>
      <c r="D43" s="26">
        <v>5</v>
      </c>
      <c r="E43" s="27">
        <f>784+60+119+34+20</f>
        <v>1017</v>
      </c>
      <c r="F43" s="29" t="s">
        <v>42</v>
      </c>
    </row>
    <row r="44" s="3" customFormat="1" ht="38" customHeight="1" spans="1:6">
      <c r="A44" s="28" t="s">
        <v>43</v>
      </c>
      <c r="B44" s="25" t="s">
        <v>32</v>
      </c>
      <c r="C44" s="26">
        <v>6</v>
      </c>
      <c r="D44" s="26"/>
      <c r="E44" s="27">
        <v>5869.170612</v>
      </c>
      <c r="F44" s="23"/>
    </row>
    <row r="45" s="3" customFormat="1" ht="38" customHeight="1" spans="1:6">
      <c r="A45" s="28" t="s">
        <v>44</v>
      </c>
      <c r="B45" s="25" t="s">
        <v>32</v>
      </c>
      <c r="C45" s="26"/>
      <c r="D45" s="26"/>
      <c r="E45" s="27"/>
      <c r="F45" s="23"/>
    </row>
    <row r="46" s="3" customFormat="1" ht="38" customHeight="1" spans="1:6">
      <c r="A46" s="28" t="s">
        <v>45</v>
      </c>
      <c r="B46" s="25" t="s">
        <v>32</v>
      </c>
      <c r="C46" s="26">
        <v>6</v>
      </c>
      <c r="D46" s="26">
        <v>80</v>
      </c>
      <c r="E46" s="27">
        <v>5668.705612</v>
      </c>
      <c r="F46" s="23"/>
    </row>
    <row r="47" s="3" customFormat="1" ht="38" customHeight="1" spans="1:6">
      <c r="A47" s="28" t="s">
        <v>46</v>
      </c>
      <c r="B47" s="25"/>
      <c r="C47" s="26"/>
      <c r="D47" s="26"/>
      <c r="E47" s="27"/>
      <c r="F47" s="23"/>
    </row>
    <row r="48" s="3" customFormat="1" ht="38" customHeight="1" spans="1:6">
      <c r="A48" s="28" t="s">
        <v>47</v>
      </c>
      <c r="B48" s="25" t="s">
        <v>32</v>
      </c>
      <c r="C48" s="26"/>
      <c r="D48" s="26"/>
      <c r="E48" s="27"/>
      <c r="F48" s="23"/>
    </row>
    <row r="49" s="3" customFormat="1" ht="38" customHeight="1" spans="1:6">
      <c r="A49" s="28" t="s">
        <v>48</v>
      </c>
      <c r="B49" s="25" t="s">
        <v>32</v>
      </c>
      <c r="C49" s="26"/>
      <c r="D49" s="26"/>
      <c r="E49" s="27"/>
      <c r="F49" s="23"/>
    </row>
    <row r="50" s="3" customFormat="1" ht="38" customHeight="1" spans="1:6">
      <c r="A50" s="28" t="s">
        <v>49</v>
      </c>
      <c r="B50" s="25" t="s">
        <v>32</v>
      </c>
      <c r="C50" s="26"/>
      <c r="D50" s="26"/>
      <c r="E50" s="27"/>
      <c r="F50" s="23"/>
    </row>
    <row r="51" s="3" customFormat="1" ht="38" customHeight="1" spans="1:6">
      <c r="A51" s="28" t="s">
        <v>50</v>
      </c>
      <c r="B51" s="25" t="s">
        <v>51</v>
      </c>
      <c r="C51" s="26"/>
      <c r="D51" s="26"/>
      <c r="E51" s="27"/>
      <c r="F51" s="23"/>
    </row>
    <row r="52" s="3" customFormat="1" ht="38" customHeight="1" spans="1:6">
      <c r="A52" s="30" t="s">
        <v>52</v>
      </c>
      <c r="B52" s="25" t="s">
        <v>53</v>
      </c>
      <c r="C52" s="26"/>
      <c r="D52" s="26"/>
      <c r="E52" s="27"/>
      <c r="F52" s="23"/>
    </row>
    <row r="53" s="3" customFormat="1" ht="38" customHeight="1" spans="1:6">
      <c r="A53" s="30" t="s">
        <v>54</v>
      </c>
      <c r="B53" s="25" t="s">
        <v>55</v>
      </c>
      <c r="C53" s="26">
        <v>4</v>
      </c>
      <c r="D53" s="26">
        <v>1010</v>
      </c>
      <c r="E53" s="27">
        <v>95.43</v>
      </c>
      <c r="F53" s="23"/>
    </row>
    <row r="54" s="3" customFormat="1" ht="38" customHeight="1" spans="1:6">
      <c r="A54" s="28" t="s">
        <v>56</v>
      </c>
      <c r="B54" s="25"/>
      <c r="C54" s="26">
        <v>1</v>
      </c>
      <c r="D54" s="26">
        <v>655</v>
      </c>
      <c r="E54" s="27">
        <v>64.73</v>
      </c>
      <c r="F54" s="23"/>
    </row>
    <row r="55" s="3" customFormat="1" ht="38" customHeight="1" spans="1:6">
      <c r="A55" s="28" t="s">
        <v>57</v>
      </c>
      <c r="B55" s="25"/>
      <c r="C55" s="26">
        <v>1</v>
      </c>
      <c r="D55" s="26">
        <v>320</v>
      </c>
      <c r="E55" s="27">
        <v>22.4</v>
      </c>
      <c r="F55" s="23"/>
    </row>
    <row r="56" s="3" customFormat="1" ht="38" customHeight="1" spans="1:6">
      <c r="A56" s="28" t="s">
        <v>58</v>
      </c>
      <c r="B56" s="25"/>
      <c r="C56" s="26">
        <v>1</v>
      </c>
      <c r="D56" s="26">
        <v>9</v>
      </c>
      <c r="E56" s="27">
        <v>0.9</v>
      </c>
      <c r="F56" s="23"/>
    </row>
    <row r="57" s="3" customFormat="1" ht="38" customHeight="1" spans="1:6">
      <c r="A57" s="28" t="s">
        <v>59</v>
      </c>
      <c r="B57" s="25"/>
      <c r="C57" s="26">
        <v>1</v>
      </c>
      <c r="D57" s="26">
        <v>26</v>
      </c>
      <c r="E57" s="27">
        <v>7.4</v>
      </c>
      <c r="F57" s="23"/>
    </row>
    <row r="58" s="3" customFormat="1" ht="38" customHeight="1" spans="1:6">
      <c r="A58" s="28" t="s">
        <v>60</v>
      </c>
      <c r="B58" s="25"/>
      <c r="C58" s="26"/>
      <c r="D58" s="26"/>
      <c r="E58" s="27"/>
      <c r="F58" s="23"/>
    </row>
    <row r="59" s="3" customFormat="1" ht="38" customHeight="1" spans="1:6">
      <c r="A59" s="30" t="s">
        <v>61</v>
      </c>
      <c r="B59" s="25" t="s">
        <v>55</v>
      </c>
      <c r="C59" s="26">
        <v>1</v>
      </c>
      <c r="D59" s="26">
        <v>3899</v>
      </c>
      <c r="E59" s="27">
        <v>816</v>
      </c>
      <c r="F59" s="23"/>
    </row>
    <row r="60" s="3" customFormat="1" ht="38" customHeight="1" spans="1:6">
      <c r="A60" s="30" t="s">
        <v>62</v>
      </c>
      <c r="B60" s="25" t="s">
        <v>63</v>
      </c>
      <c r="C60" s="26"/>
      <c r="D60" s="26"/>
      <c r="E60" s="27"/>
      <c r="F60" s="23"/>
    </row>
    <row r="61" s="3" customFormat="1" ht="38" customHeight="1" spans="1:6">
      <c r="A61" s="30" t="s">
        <v>64</v>
      </c>
      <c r="B61" s="25"/>
      <c r="C61" s="26">
        <v>1</v>
      </c>
      <c r="D61" s="26">
        <v>4000000</v>
      </c>
      <c r="E61" s="27">
        <v>2807</v>
      </c>
      <c r="F61" s="23" t="s">
        <v>65</v>
      </c>
    </row>
    <row r="62" s="3" customFormat="1" ht="38" customHeight="1" spans="1:6">
      <c r="A62" s="30" t="s">
        <v>66</v>
      </c>
      <c r="B62" s="25" t="s">
        <v>67</v>
      </c>
      <c r="C62" s="26"/>
      <c r="D62" s="26"/>
      <c r="E62" s="27"/>
      <c r="F62" s="23"/>
    </row>
    <row r="63" s="3" customFormat="1" ht="38" customHeight="1" spans="1:6">
      <c r="A63" s="30" t="s">
        <v>68</v>
      </c>
      <c r="B63" s="25" t="s">
        <v>69</v>
      </c>
      <c r="C63" s="26"/>
      <c r="D63" s="26"/>
      <c r="E63" s="27"/>
      <c r="F63" s="23"/>
    </row>
    <row r="64" s="3" customFormat="1" ht="38" customHeight="1" spans="1:6">
      <c r="A64" s="30" t="s">
        <v>70</v>
      </c>
      <c r="B64" s="25" t="s">
        <v>69</v>
      </c>
      <c r="C64" s="26"/>
      <c r="D64" s="26"/>
      <c r="E64" s="27"/>
      <c r="F64" s="23"/>
    </row>
    <row r="65" s="3" customFormat="1" ht="38" customHeight="1" spans="1:6">
      <c r="A65" s="30" t="s">
        <v>71</v>
      </c>
      <c r="B65" s="25" t="s">
        <v>69</v>
      </c>
      <c r="C65" s="26">
        <v>1</v>
      </c>
      <c r="D65" s="26">
        <v>4000000</v>
      </c>
      <c r="E65" s="27">
        <v>2807</v>
      </c>
      <c r="F65" s="23" t="s">
        <v>65</v>
      </c>
    </row>
    <row r="66" s="3" customFormat="1" ht="38" customHeight="1" spans="1:6">
      <c r="A66" s="30" t="s">
        <v>72</v>
      </c>
      <c r="B66" s="25" t="s">
        <v>69</v>
      </c>
      <c r="C66" s="26"/>
      <c r="D66" s="26"/>
      <c r="E66" s="27"/>
      <c r="F66" s="23"/>
    </row>
    <row r="67" s="3" customFormat="1" ht="38" customHeight="1" spans="1:6">
      <c r="A67" s="30" t="s">
        <v>73</v>
      </c>
      <c r="B67" s="25" t="s">
        <v>74</v>
      </c>
      <c r="C67" s="26"/>
      <c r="D67" s="26"/>
      <c r="E67" s="27"/>
      <c r="F67" s="23"/>
    </row>
    <row r="68" s="3" customFormat="1" ht="38" customHeight="1" spans="1:6">
      <c r="A68" s="31" t="s">
        <v>75</v>
      </c>
      <c r="B68" s="25" t="s">
        <v>55</v>
      </c>
      <c r="C68" s="26">
        <v>1</v>
      </c>
      <c r="D68" s="26">
        <v>604</v>
      </c>
      <c r="E68" s="27">
        <v>302</v>
      </c>
      <c r="F68" s="23"/>
    </row>
    <row r="69" s="3" customFormat="1" ht="38" customHeight="1" spans="1:6">
      <c r="A69" s="30" t="s">
        <v>76</v>
      </c>
      <c r="B69" s="25"/>
      <c r="C69" s="26">
        <f>SUM(C70:C80)</f>
        <v>23</v>
      </c>
      <c r="D69" s="26"/>
      <c r="E69" s="27">
        <f>SUM(E70:E80)</f>
        <v>2795.607</v>
      </c>
      <c r="F69" s="23"/>
    </row>
    <row r="70" s="3" customFormat="1" ht="38" customHeight="1" spans="1:6">
      <c r="A70" s="30" t="s">
        <v>77</v>
      </c>
      <c r="B70" s="25" t="s">
        <v>78</v>
      </c>
      <c r="C70" s="26">
        <v>12</v>
      </c>
      <c r="D70" s="26">
        <v>290</v>
      </c>
      <c r="E70" s="27">
        <v>530</v>
      </c>
      <c r="F70" s="23" t="s">
        <v>79</v>
      </c>
    </row>
    <row r="71" s="3" customFormat="1" ht="38" customHeight="1" spans="1:6">
      <c r="A71" s="30" t="s">
        <v>80</v>
      </c>
      <c r="B71" s="25" t="s">
        <v>55</v>
      </c>
      <c r="C71" s="26">
        <v>1</v>
      </c>
      <c r="D71" s="26">
        <v>357</v>
      </c>
      <c r="E71" s="27">
        <f>178.5</f>
        <v>178.5</v>
      </c>
      <c r="F71" s="23"/>
    </row>
    <row r="72" s="3" customFormat="1" ht="38" customHeight="1" spans="1:6">
      <c r="A72" s="30" t="s">
        <v>81</v>
      </c>
      <c r="B72" s="25" t="s">
        <v>32</v>
      </c>
      <c r="C72" s="26">
        <v>1</v>
      </c>
      <c r="D72" s="26">
        <v>1</v>
      </c>
      <c r="E72" s="27">
        <v>362.957</v>
      </c>
      <c r="F72" s="23"/>
    </row>
    <row r="73" s="3" customFormat="1" ht="62" customHeight="1" spans="1:6">
      <c r="A73" s="30" t="s">
        <v>82</v>
      </c>
      <c r="B73" s="25" t="s">
        <v>32</v>
      </c>
      <c r="C73" s="26">
        <v>2</v>
      </c>
      <c r="D73" s="26">
        <v>2</v>
      </c>
      <c r="E73" s="27">
        <v>440</v>
      </c>
      <c r="F73" s="23" t="s">
        <v>83</v>
      </c>
    </row>
    <row r="74" s="3" customFormat="1" ht="38" customHeight="1" spans="1:6">
      <c r="A74" s="30" t="s">
        <v>84</v>
      </c>
      <c r="B74" s="25" t="s">
        <v>32</v>
      </c>
      <c r="C74" s="26">
        <v>1</v>
      </c>
      <c r="D74" s="26">
        <v>1</v>
      </c>
      <c r="E74" s="27">
        <v>120</v>
      </c>
      <c r="F74" s="23"/>
    </row>
    <row r="75" s="3" customFormat="1" ht="38" customHeight="1" spans="1:6">
      <c r="A75" s="30" t="s">
        <v>85</v>
      </c>
      <c r="B75" s="25" t="s">
        <v>32</v>
      </c>
      <c r="C75" s="26">
        <v>1</v>
      </c>
      <c r="D75" s="26">
        <v>1</v>
      </c>
      <c r="E75" s="27">
        <v>4.2</v>
      </c>
      <c r="F75" s="23"/>
    </row>
    <row r="76" s="3" customFormat="1" ht="38" customHeight="1" spans="1:6">
      <c r="A76" s="30" t="s">
        <v>86</v>
      </c>
      <c r="B76" s="25" t="s">
        <v>32</v>
      </c>
      <c r="C76" s="26">
        <v>1</v>
      </c>
      <c r="D76" s="26">
        <v>1</v>
      </c>
      <c r="E76" s="27">
        <v>466</v>
      </c>
      <c r="F76" s="23"/>
    </row>
    <row r="77" s="3" customFormat="1" ht="38" customHeight="1" spans="1:6">
      <c r="A77" s="30" t="s">
        <v>87</v>
      </c>
      <c r="B77" s="25" t="s">
        <v>32</v>
      </c>
      <c r="C77" s="26">
        <v>1</v>
      </c>
      <c r="D77" s="26">
        <v>1</v>
      </c>
      <c r="E77" s="27">
        <v>200</v>
      </c>
      <c r="F77" s="23"/>
    </row>
    <row r="78" s="3" customFormat="1" ht="38" customHeight="1" spans="1:6">
      <c r="A78" s="30" t="s">
        <v>88</v>
      </c>
      <c r="B78" s="25" t="s">
        <v>89</v>
      </c>
      <c r="C78" s="26">
        <v>1</v>
      </c>
      <c r="D78" s="26">
        <v>300</v>
      </c>
      <c r="E78" s="27">
        <v>30</v>
      </c>
      <c r="F78" s="23"/>
    </row>
    <row r="79" s="3" customFormat="1" ht="38" customHeight="1" spans="1:6">
      <c r="A79" s="30" t="s">
        <v>90</v>
      </c>
      <c r="B79" s="25" t="s">
        <v>32</v>
      </c>
      <c r="C79" s="26">
        <v>1</v>
      </c>
      <c r="D79" s="26">
        <v>1</v>
      </c>
      <c r="E79" s="27">
        <v>205</v>
      </c>
      <c r="F79" s="23"/>
    </row>
    <row r="80" s="3" customFormat="1" ht="38" customHeight="1" spans="1:6">
      <c r="A80" s="30" t="s">
        <v>91</v>
      </c>
      <c r="B80" s="25" t="s">
        <v>89</v>
      </c>
      <c r="C80" s="26">
        <v>1</v>
      </c>
      <c r="D80" s="26">
        <v>1600</v>
      </c>
      <c r="E80" s="27">
        <v>258.95</v>
      </c>
      <c r="F80" s="23"/>
    </row>
    <row r="81" s="3" customFormat="1" ht="38" customHeight="1" spans="1:6">
      <c r="A81" s="24" t="s">
        <v>92</v>
      </c>
      <c r="B81" s="25"/>
      <c r="C81" s="26">
        <f>C82+C83+C84+C85+C89+C90+C91+C92</f>
        <v>10</v>
      </c>
      <c r="D81" s="26"/>
      <c r="E81" s="27">
        <f>E82+E83+E84+E85+E89+E90+E91+E92</f>
        <v>1670.568</v>
      </c>
      <c r="F81" s="23"/>
    </row>
    <row r="82" s="3" customFormat="1" ht="38" customHeight="1" spans="1:6">
      <c r="A82" s="28" t="s">
        <v>93</v>
      </c>
      <c r="B82" s="25" t="s">
        <v>53</v>
      </c>
      <c r="C82" s="26">
        <v>1</v>
      </c>
      <c r="D82" s="26">
        <v>80</v>
      </c>
      <c r="E82" s="27">
        <v>86.65</v>
      </c>
      <c r="F82" s="23"/>
    </row>
    <row r="83" s="3" customFormat="1" ht="38" customHeight="1" spans="1:6">
      <c r="A83" s="28" t="s">
        <v>94</v>
      </c>
      <c r="B83" s="25" t="s">
        <v>53</v>
      </c>
      <c r="C83" s="26">
        <v>1</v>
      </c>
      <c r="D83" s="26">
        <v>377</v>
      </c>
      <c r="E83" s="27">
        <v>682.6</v>
      </c>
      <c r="F83" s="23"/>
    </row>
    <row r="84" s="3" customFormat="1" ht="38" customHeight="1" spans="1:6">
      <c r="A84" s="28" t="s">
        <v>95</v>
      </c>
      <c r="B84" s="25" t="s">
        <v>53</v>
      </c>
      <c r="C84" s="26">
        <v>1</v>
      </c>
      <c r="D84" s="26">
        <v>3600</v>
      </c>
      <c r="E84" s="27">
        <v>360</v>
      </c>
      <c r="F84" s="23"/>
    </row>
    <row r="85" s="3" customFormat="1" ht="38" customHeight="1" spans="1:6">
      <c r="A85" s="28" t="s">
        <v>96</v>
      </c>
      <c r="B85" s="25" t="s">
        <v>53</v>
      </c>
      <c r="C85" s="26">
        <f>C86+C87+C88</f>
        <v>3</v>
      </c>
      <c r="D85" s="26"/>
      <c r="E85" s="27">
        <f>E86+E87+E88</f>
        <v>68.38</v>
      </c>
      <c r="F85" s="23"/>
    </row>
    <row r="86" s="3" customFormat="1" ht="38" customHeight="1" spans="1:6">
      <c r="A86" s="28" t="s">
        <v>97</v>
      </c>
      <c r="B86" s="25" t="s">
        <v>53</v>
      </c>
      <c r="C86" s="26">
        <v>1</v>
      </c>
      <c r="D86" s="26">
        <v>550</v>
      </c>
      <c r="E86" s="27">
        <v>53.38</v>
      </c>
      <c r="F86" s="23"/>
    </row>
    <row r="87" s="3" customFormat="1" ht="38" customHeight="1" spans="1:6">
      <c r="A87" s="28" t="s">
        <v>98</v>
      </c>
      <c r="B87" s="25" t="s">
        <v>32</v>
      </c>
      <c r="C87" s="26">
        <v>1</v>
      </c>
      <c r="D87" s="26">
        <v>1</v>
      </c>
      <c r="E87" s="27">
        <v>10</v>
      </c>
      <c r="F87" s="23"/>
    </row>
    <row r="88" s="3" customFormat="1" ht="38" customHeight="1" spans="1:6">
      <c r="A88" s="28" t="s">
        <v>99</v>
      </c>
      <c r="B88" s="25" t="s">
        <v>32</v>
      </c>
      <c r="C88" s="26">
        <v>1</v>
      </c>
      <c r="D88" s="26">
        <v>1</v>
      </c>
      <c r="E88" s="27">
        <v>5</v>
      </c>
      <c r="F88" s="23"/>
    </row>
    <row r="89" s="3" customFormat="1" ht="38" customHeight="1" spans="1:6">
      <c r="A89" s="28" t="s">
        <v>100</v>
      </c>
      <c r="B89" s="25" t="s">
        <v>32</v>
      </c>
      <c r="C89" s="26">
        <v>1</v>
      </c>
      <c r="D89" s="26">
        <v>1</v>
      </c>
      <c r="E89" s="27">
        <v>201</v>
      </c>
      <c r="F89" s="23"/>
    </row>
    <row r="90" s="3" customFormat="1" ht="38" customHeight="1" spans="1:6">
      <c r="A90" s="28" t="s">
        <v>101</v>
      </c>
      <c r="B90" s="25" t="s">
        <v>32</v>
      </c>
      <c r="C90" s="26">
        <v>1</v>
      </c>
      <c r="D90" s="26">
        <v>1</v>
      </c>
      <c r="E90" s="27">
        <v>109.95</v>
      </c>
      <c r="F90" s="23"/>
    </row>
    <row r="91" s="3" customFormat="1" ht="38" customHeight="1" spans="1:6">
      <c r="A91" s="32" t="s">
        <v>102</v>
      </c>
      <c r="B91" s="25"/>
      <c r="C91" s="26"/>
      <c r="D91" s="26"/>
      <c r="E91" s="27"/>
      <c r="F91" s="23"/>
    </row>
    <row r="92" s="3" customFormat="1" ht="38" customHeight="1" spans="1:6">
      <c r="A92" s="28" t="s">
        <v>103</v>
      </c>
      <c r="B92" s="25" t="s">
        <v>32</v>
      </c>
      <c r="C92" s="26">
        <f>C93+C94</f>
        <v>2</v>
      </c>
      <c r="D92" s="26"/>
      <c r="E92" s="27">
        <f>E93+E94</f>
        <v>161.988</v>
      </c>
      <c r="F92" s="23"/>
    </row>
    <row r="93" s="4" customFormat="1" ht="38" customHeight="1" spans="1:6">
      <c r="A93" s="28" t="s">
        <v>104</v>
      </c>
      <c r="B93" s="25" t="s">
        <v>53</v>
      </c>
      <c r="C93" s="26">
        <v>1</v>
      </c>
      <c r="D93" s="26">
        <v>500</v>
      </c>
      <c r="E93" s="27">
        <v>160</v>
      </c>
      <c r="F93" s="23"/>
    </row>
    <row r="94" s="4" customFormat="1" ht="38" customHeight="1" spans="1:6">
      <c r="A94" s="28" t="s">
        <v>105</v>
      </c>
      <c r="B94" s="25" t="s">
        <v>32</v>
      </c>
      <c r="C94" s="26">
        <v>1</v>
      </c>
      <c r="D94" s="26">
        <v>1</v>
      </c>
      <c r="E94" s="27">
        <v>1.988</v>
      </c>
      <c r="F94" s="23"/>
    </row>
    <row r="95" ht="38" customHeight="1" spans="1:6">
      <c r="A95" s="24" t="s">
        <v>106</v>
      </c>
      <c r="B95" s="25"/>
      <c r="C95" s="26">
        <f>C96+C97</f>
        <v>11</v>
      </c>
      <c r="D95" s="26"/>
      <c r="E95" s="27">
        <f>E96+E97</f>
        <v>806.73</v>
      </c>
      <c r="F95" s="23"/>
    </row>
    <row r="96" ht="38" customHeight="1" spans="1:6">
      <c r="A96" s="28" t="s">
        <v>107</v>
      </c>
      <c r="B96" s="25" t="s">
        <v>32</v>
      </c>
      <c r="C96" s="26"/>
      <c r="D96" s="26"/>
      <c r="E96" s="27"/>
      <c r="F96" s="23"/>
    </row>
    <row r="97" ht="38" customHeight="1" spans="1:6">
      <c r="A97" s="28" t="s">
        <v>108</v>
      </c>
      <c r="B97" s="25" t="s">
        <v>32</v>
      </c>
      <c r="C97" s="26">
        <v>11</v>
      </c>
      <c r="D97" s="26">
        <v>11</v>
      </c>
      <c r="E97" s="27">
        <v>806.73</v>
      </c>
      <c r="F97" s="23"/>
    </row>
    <row r="98" ht="38" customHeight="1" spans="1:6">
      <c r="A98" s="28" t="s">
        <v>109</v>
      </c>
      <c r="B98" s="25" t="s">
        <v>32</v>
      </c>
      <c r="C98" s="26"/>
      <c r="D98" s="26"/>
      <c r="E98" s="27"/>
      <c r="F98" s="23"/>
    </row>
    <row r="99" ht="38" customHeight="1" spans="1:6">
      <c r="A99" s="28" t="s">
        <v>110</v>
      </c>
      <c r="B99" s="25" t="s">
        <v>32</v>
      </c>
      <c r="C99" s="26"/>
      <c r="D99" s="26"/>
      <c r="E99" s="27"/>
      <c r="F99" s="23"/>
    </row>
    <row r="100" ht="38" customHeight="1" spans="1:6">
      <c r="A100" s="28" t="s">
        <v>111</v>
      </c>
      <c r="B100" s="25" t="s">
        <v>32</v>
      </c>
      <c r="C100" s="26"/>
      <c r="D100" s="26"/>
      <c r="E100" s="27"/>
      <c r="F100" s="23"/>
    </row>
    <row r="101" ht="38" customHeight="1" spans="1:6">
      <c r="A101" s="24" t="s">
        <v>112</v>
      </c>
      <c r="B101" s="25"/>
      <c r="C101" s="26">
        <f>C103+C105</f>
        <v>2</v>
      </c>
      <c r="D101" s="26"/>
      <c r="E101" s="27">
        <f>E103+E105</f>
        <v>180</v>
      </c>
      <c r="F101" s="23"/>
    </row>
    <row r="102" ht="38" customHeight="1" spans="1:6">
      <c r="A102" s="28" t="s">
        <v>113</v>
      </c>
      <c r="B102" s="25" t="s">
        <v>55</v>
      </c>
      <c r="C102" s="26"/>
      <c r="D102" s="26"/>
      <c r="E102" s="27"/>
      <c r="F102" s="23"/>
    </row>
    <row r="103" ht="38" customHeight="1" spans="1:6">
      <c r="A103" s="28" t="s">
        <v>114</v>
      </c>
      <c r="B103" s="25" t="s">
        <v>32</v>
      </c>
      <c r="C103" s="26">
        <v>1</v>
      </c>
      <c r="D103" s="26">
        <v>3</v>
      </c>
      <c r="E103" s="27">
        <v>80</v>
      </c>
      <c r="F103" s="23"/>
    </row>
    <row r="104" ht="38" customHeight="1" spans="1:6">
      <c r="A104" s="28" t="s">
        <v>115</v>
      </c>
      <c r="B104" s="25" t="s">
        <v>55</v>
      </c>
      <c r="C104" s="26"/>
      <c r="D104" s="26"/>
      <c r="E104" s="27"/>
      <c r="F104" s="23"/>
    </row>
    <row r="105" ht="38" customHeight="1" spans="1:6">
      <c r="A105" s="28" t="s">
        <v>116</v>
      </c>
      <c r="B105" s="25" t="s">
        <v>55</v>
      </c>
      <c r="C105" s="26">
        <v>1</v>
      </c>
      <c r="D105" s="26">
        <v>580</v>
      </c>
      <c r="E105" s="27">
        <v>100</v>
      </c>
      <c r="F105" s="23"/>
    </row>
    <row r="106" ht="38" customHeight="1" spans="1:6">
      <c r="A106" s="28" t="s">
        <v>117</v>
      </c>
      <c r="B106" s="25" t="s">
        <v>55</v>
      </c>
      <c r="C106" s="26">
        <v>1</v>
      </c>
      <c r="D106" s="26">
        <v>580</v>
      </c>
      <c r="E106" s="27">
        <v>100</v>
      </c>
      <c r="F106" s="23"/>
    </row>
    <row r="107" ht="38" customHeight="1" spans="1:6">
      <c r="A107" s="24" t="s">
        <v>118</v>
      </c>
      <c r="B107" s="25" t="s">
        <v>55</v>
      </c>
      <c r="C107" s="26">
        <v>1</v>
      </c>
      <c r="D107" s="26"/>
      <c r="E107" s="27">
        <v>380</v>
      </c>
      <c r="F107" s="23"/>
    </row>
    <row r="108" ht="38" customHeight="1" spans="1:6">
      <c r="A108" s="28" t="s">
        <v>119</v>
      </c>
      <c r="B108" s="25" t="s">
        <v>55</v>
      </c>
      <c r="C108" s="26">
        <v>1</v>
      </c>
      <c r="D108" s="26">
        <v>182</v>
      </c>
      <c r="E108" s="27">
        <v>380</v>
      </c>
      <c r="F108" s="23"/>
    </row>
    <row r="109" ht="38" customHeight="1" spans="1:6">
      <c r="A109" s="28" t="s">
        <v>120</v>
      </c>
      <c r="B109" s="25" t="s">
        <v>55</v>
      </c>
      <c r="C109" s="26"/>
      <c r="D109" s="26"/>
      <c r="E109" s="27"/>
      <c r="F109" s="23"/>
    </row>
    <row r="110" ht="38" customHeight="1" spans="1:6">
      <c r="A110" s="28" t="s">
        <v>121</v>
      </c>
      <c r="B110" s="25" t="s">
        <v>55</v>
      </c>
      <c r="C110" s="26"/>
      <c r="D110" s="26"/>
      <c r="E110" s="27"/>
      <c r="F110" s="23"/>
    </row>
    <row r="111" ht="38" customHeight="1" spans="1:6">
      <c r="A111" s="24" t="s">
        <v>122</v>
      </c>
      <c r="B111" s="25" t="s">
        <v>55</v>
      </c>
      <c r="C111" s="26">
        <v>1</v>
      </c>
      <c r="D111" s="26">
        <v>1</v>
      </c>
      <c r="E111" s="27">
        <v>283</v>
      </c>
      <c r="F111" s="23"/>
    </row>
    <row r="112" s="5" customFormat="1" ht="38" customHeight="1" spans="1:6">
      <c r="A112" s="28" t="s">
        <v>123</v>
      </c>
      <c r="B112" s="25" t="s">
        <v>55</v>
      </c>
      <c r="C112" s="26"/>
      <c r="D112" s="26"/>
      <c r="E112" s="27"/>
      <c r="F112" s="23"/>
    </row>
    <row r="113" s="5" customFormat="1" ht="38" customHeight="1" spans="1:6">
      <c r="A113" s="28" t="s">
        <v>124</v>
      </c>
      <c r="B113" s="25"/>
      <c r="C113" s="26"/>
      <c r="D113" s="26"/>
      <c r="E113" s="27"/>
      <c r="F113" s="23"/>
    </row>
    <row r="114" s="5" customFormat="1" ht="38" customHeight="1" spans="1:6">
      <c r="A114" s="28" t="s">
        <v>125</v>
      </c>
      <c r="B114" s="25" t="s">
        <v>55</v>
      </c>
      <c r="C114" s="26"/>
      <c r="D114" s="26"/>
      <c r="E114" s="27"/>
      <c r="F114" s="23"/>
    </row>
    <row r="115" s="5" customFormat="1" ht="38" customHeight="1" spans="1:6">
      <c r="A115" s="28" t="s">
        <v>126</v>
      </c>
      <c r="B115" s="25"/>
      <c r="C115" s="26"/>
      <c r="D115" s="26"/>
      <c r="E115" s="27"/>
      <c r="F115" s="23"/>
    </row>
    <row r="116" s="5" customFormat="1" ht="38" customHeight="1" spans="1:6">
      <c r="A116" s="28" t="s">
        <v>127</v>
      </c>
      <c r="B116" s="25" t="s">
        <v>32</v>
      </c>
      <c r="C116" s="26">
        <v>1</v>
      </c>
      <c r="D116" s="26">
        <v>1</v>
      </c>
      <c r="E116" s="27">
        <v>283</v>
      </c>
      <c r="F116" s="23"/>
    </row>
    <row r="117" ht="38" customHeight="1" spans="1:6">
      <c r="A117" s="24" t="s">
        <v>128</v>
      </c>
      <c r="B117" s="25" t="s">
        <v>53</v>
      </c>
      <c r="C117" s="26">
        <v>1</v>
      </c>
      <c r="D117" s="26">
        <v>739</v>
      </c>
      <c r="E117" s="27">
        <v>583.2</v>
      </c>
      <c r="F117" s="23"/>
    </row>
    <row r="118" ht="38" customHeight="1" spans="1:6">
      <c r="A118" s="28" t="s">
        <v>129</v>
      </c>
      <c r="B118" s="25" t="s">
        <v>53</v>
      </c>
      <c r="C118" s="26">
        <v>1</v>
      </c>
      <c r="D118" s="26">
        <v>739</v>
      </c>
      <c r="E118" s="27">
        <v>583.2</v>
      </c>
      <c r="F118" s="23"/>
    </row>
    <row r="119" ht="38" customHeight="1" spans="1:6">
      <c r="A119" s="28" t="s">
        <v>130</v>
      </c>
      <c r="B119" s="25" t="s">
        <v>53</v>
      </c>
      <c r="C119" s="26"/>
      <c r="D119" s="26"/>
      <c r="E119" s="27"/>
      <c r="F119" s="23"/>
    </row>
    <row r="120" ht="38" customHeight="1" spans="1:6">
      <c r="A120" s="28" t="s">
        <v>131</v>
      </c>
      <c r="B120" s="25" t="s">
        <v>53</v>
      </c>
      <c r="C120" s="26"/>
      <c r="D120" s="26"/>
      <c r="E120" s="27"/>
      <c r="F120" s="23"/>
    </row>
    <row r="121" ht="38" customHeight="1" spans="1:6">
      <c r="A121" s="28" t="s">
        <v>132</v>
      </c>
      <c r="B121" s="25" t="s">
        <v>53</v>
      </c>
      <c r="C121" s="26"/>
      <c r="D121" s="26"/>
      <c r="E121" s="27"/>
      <c r="F121" s="23"/>
    </row>
    <row r="122" s="5" customFormat="1" ht="38" customHeight="1" spans="1:7">
      <c r="A122" s="24" t="s">
        <v>133</v>
      </c>
      <c r="B122" s="25"/>
      <c r="C122" s="26">
        <f>C123+C131+C136+C139+C140+C141+C142+C147</f>
        <v>227</v>
      </c>
      <c r="D122" s="26"/>
      <c r="E122" s="27">
        <f>E123+E131+E136+E139+E140+E141+E142+E147</f>
        <v>38503.732388</v>
      </c>
      <c r="F122" s="33"/>
      <c r="G122" s="3"/>
    </row>
    <row r="123" s="5" customFormat="1" ht="38" customHeight="1" spans="1:6">
      <c r="A123" s="28" t="s">
        <v>134</v>
      </c>
      <c r="B123" s="25"/>
      <c r="C123" s="26">
        <v>204</v>
      </c>
      <c r="D123" s="26"/>
      <c r="E123" s="27">
        <f>E127+E130</f>
        <v>33617.595636</v>
      </c>
      <c r="F123" s="23"/>
    </row>
    <row r="124" s="5" customFormat="1" ht="38" customHeight="1" spans="1:6">
      <c r="A124" s="28" t="s">
        <v>135</v>
      </c>
      <c r="B124" s="25" t="s">
        <v>67</v>
      </c>
      <c r="C124" s="26"/>
      <c r="D124" s="26"/>
      <c r="E124" s="27"/>
      <c r="F124" s="23"/>
    </row>
    <row r="125" s="5" customFormat="1" ht="38" customHeight="1" spans="1:6">
      <c r="A125" s="28" t="s">
        <v>136</v>
      </c>
      <c r="B125" s="25" t="s">
        <v>67</v>
      </c>
      <c r="C125" s="26"/>
      <c r="D125" s="26"/>
      <c r="E125" s="27"/>
      <c r="F125" s="23"/>
    </row>
    <row r="126" s="5" customFormat="1" ht="38" customHeight="1" spans="1:6">
      <c r="A126" s="28" t="s">
        <v>137</v>
      </c>
      <c r="B126" s="25" t="s">
        <v>36</v>
      </c>
      <c r="C126" s="26"/>
      <c r="D126" s="26"/>
      <c r="E126" s="27"/>
      <c r="F126" s="23"/>
    </row>
    <row r="127" s="5" customFormat="1" ht="38" customHeight="1" spans="1:6">
      <c r="A127" s="28" t="s">
        <v>138</v>
      </c>
      <c r="B127" s="25" t="s">
        <v>36</v>
      </c>
      <c r="C127" s="26">
        <v>37</v>
      </c>
      <c r="D127" s="26">
        <v>37</v>
      </c>
      <c r="E127" s="27">
        <v>1397.462292</v>
      </c>
      <c r="F127" s="23"/>
    </row>
    <row r="128" s="5" customFormat="1" ht="38" customHeight="1" spans="1:6">
      <c r="A128" s="28" t="s">
        <v>139</v>
      </c>
      <c r="B128" s="25" t="s">
        <v>69</v>
      </c>
      <c r="C128" s="26"/>
      <c r="D128" s="26"/>
      <c r="E128" s="27"/>
      <c r="F128" s="23"/>
    </row>
    <row r="129" s="5" customFormat="1" ht="38" customHeight="1" spans="1:6">
      <c r="A129" s="28" t="s">
        <v>140</v>
      </c>
      <c r="B129" s="25" t="s">
        <v>67</v>
      </c>
      <c r="C129" s="26"/>
      <c r="D129" s="26"/>
      <c r="E129" s="27"/>
      <c r="F129" s="23"/>
    </row>
    <row r="130" s="5" customFormat="1" ht="38" customHeight="1" spans="1:6">
      <c r="A130" s="28" t="s">
        <v>141</v>
      </c>
      <c r="B130" s="25" t="s">
        <v>67</v>
      </c>
      <c r="C130" s="26">
        <v>173</v>
      </c>
      <c r="D130" s="26">
        <v>520</v>
      </c>
      <c r="E130" s="27">
        <v>32220.133344</v>
      </c>
      <c r="F130" s="23"/>
    </row>
    <row r="131" s="5" customFormat="1" ht="38" customHeight="1" spans="1:6">
      <c r="A131" s="28" t="s">
        <v>142</v>
      </c>
      <c r="B131" s="25"/>
      <c r="C131" s="26">
        <v>8</v>
      </c>
      <c r="D131" s="26"/>
      <c r="E131" s="34">
        <f>SUM(E132:E135)</f>
        <v>3269.236752</v>
      </c>
      <c r="F131" s="23"/>
    </row>
    <row r="132" s="5" customFormat="1" ht="38" customHeight="1" spans="1:6">
      <c r="A132" s="28" t="s">
        <v>143</v>
      </c>
      <c r="B132" s="25" t="s">
        <v>144</v>
      </c>
      <c r="C132" s="26">
        <v>5</v>
      </c>
      <c r="D132" s="26">
        <v>5</v>
      </c>
      <c r="E132" s="27">
        <f>1869.996752+9.6</f>
        <v>1879.596752</v>
      </c>
      <c r="F132" s="23"/>
    </row>
    <row r="133" s="5" customFormat="1" ht="38" customHeight="1" spans="1:6">
      <c r="A133" s="28" t="s">
        <v>145</v>
      </c>
      <c r="B133" s="25" t="s">
        <v>144</v>
      </c>
      <c r="C133" s="26">
        <v>3</v>
      </c>
      <c r="D133" s="26">
        <v>3</v>
      </c>
      <c r="E133" s="27">
        <f>300+981.64+108</f>
        <v>1389.64</v>
      </c>
      <c r="F133" s="23"/>
    </row>
    <row r="134" s="5" customFormat="1" ht="38" customHeight="1" spans="1:6">
      <c r="A134" s="28" t="s">
        <v>146</v>
      </c>
      <c r="B134" s="25" t="s">
        <v>144</v>
      </c>
      <c r="C134" s="26"/>
      <c r="D134" s="26"/>
      <c r="E134" s="27"/>
      <c r="F134" s="23"/>
    </row>
    <row r="135" s="5" customFormat="1" ht="38" customHeight="1" spans="1:6">
      <c r="A135" s="28" t="s">
        <v>147</v>
      </c>
      <c r="B135" s="25" t="s">
        <v>55</v>
      </c>
      <c r="C135" s="26"/>
      <c r="D135" s="26"/>
      <c r="E135" s="27"/>
      <c r="F135" s="23"/>
    </row>
    <row r="136" s="5" customFormat="1" ht="38" customHeight="1" spans="1:6">
      <c r="A136" s="28" t="s">
        <v>148</v>
      </c>
      <c r="B136" s="25"/>
      <c r="C136" s="26"/>
      <c r="D136" s="26"/>
      <c r="E136" s="27"/>
      <c r="F136" s="23"/>
    </row>
    <row r="137" s="5" customFormat="1" ht="38" customHeight="1" spans="1:6">
      <c r="A137" s="28" t="s">
        <v>149</v>
      </c>
      <c r="B137" s="25"/>
      <c r="C137" s="26"/>
      <c r="D137" s="26"/>
      <c r="E137" s="27"/>
      <c r="F137" s="23"/>
    </row>
    <row r="138" s="5" customFormat="1" ht="38" customHeight="1" spans="1:6">
      <c r="A138" s="28" t="s">
        <v>150</v>
      </c>
      <c r="B138" s="25"/>
      <c r="C138" s="26"/>
      <c r="D138" s="26"/>
      <c r="E138" s="27"/>
      <c r="F138" s="23"/>
    </row>
    <row r="139" s="5" customFormat="1" ht="38" customHeight="1" spans="1:6">
      <c r="A139" s="28" t="s">
        <v>151</v>
      </c>
      <c r="B139" s="25" t="s">
        <v>69</v>
      </c>
      <c r="C139" s="26"/>
      <c r="D139" s="26"/>
      <c r="E139" s="27"/>
      <c r="F139" s="23"/>
    </row>
    <row r="140" s="5" customFormat="1" ht="38" customHeight="1" spans="1:6">
      <c r="A140" s="28" t="s">
        <v>152</v>
      </c>
      <c r="B140" s="25" t="s">
        <v>69</v>
      </c>
      <c r="C140" s="26">
        <v>11</v>
      </c>
      <c r="D140" s="26">
        <v>44000</v>
      </c>
      <c r="E140" s="27">
        <v>700</v>
      </c>
      <c r="F140" s="23"/>
    </row>
    <row r="141" s="5" customFormat="1" ht="38" customHeight="1" spans="1:6">
      <c r="A141" s="28" t="s">
        <v>153</v>
      </c>
      <c r="B141" s="25" t="s">
        <v>69</v>
      </c>
      <c r="C141" s="26"/>
      <c r="D141" s="26"/>
      <c r="E141" s="27"/>
      <c r="F141" s="23"/>
    </row>
    <row r="142" s="5" customFormat="1" ht="38" customHeight="1" spans="1:6">
      <c r="A142" s="28" t="s">
        <v>154</v>
      </c>
      <c r="B142" s="25"/>
      <c r="C142" s="26">
        <v>2</v>
      </c>
      <c r="D142" s="26"/>
      <c r="E142" s="27">
        <f>SUM(E143:E146)</f>
        <v>800</v>
      </c>
      <c r="F142" s="23"/>
    </row>
    <row r="143" s="5" customFormat="1" ht="38" customHeight="1" spans="1:6">
      <c r="A143" s="28" t="s">
        <v>155</v>
      </c>
      <c r="B143" s="25" t="s">
        <v>144</v>
      </c>
      <c r="C143" s="26">
        <v>1</v>
      </c>
      <c r="D143" s="26">
        <v>12</v>
      </c>
      <c r="E143" s="27">
        <v>300</v>
      </c>
      <c r="F143" s="23"/>
    </row>
    <row r="144" s="5" customFormat="1" ht="38" customHeight="1" spans="1:6">
      <c r="A144" s="28" t="s">
        <v>156</v>
      </c>
      <c r="B144" s="25" t="s">
        <v>144</v>
      </c>
      <c r="C144" s="26"/>
      <c r="D144" s="26"/>
      <c r="E144" s="27"/>
      <c r="F144" s="23"/>
    </row>
    <row r="145" s="5" customFormat="1" ht="38" customHeight="1" spans="1:6">
      <c r="A145" s="28" t="s">
        <v>157</v>
      </c>
      <c r="B145" s="25" t="s">
        <v>32</v>
      </c>
      <c r="C145" s="26"/>
      <c r="D145" s="26"/>
      <c r="E145" s="27"/>
      <c r="F145" s="23"/>
    </row>
    <row r="146" s="5" customFormat="1" ht="38" customHeight="1" spans="1:6">
      <c r="A146" s="28" t="s">
        <v>158</v>
      </c>
      <c r="B146" s="25" t="s">
        <v>32</v>
      </c>
      <c r="C146" s="26">
        <v>1</v>
      </c>
      <c r="D146" s="26">
        <v>4850</v>
      </c>
      <c r="E146" s="27">
        <v>500</v>
      </c>
      <c r="F146" s="23"/>
    </row>
    <row r="147" s="5" customFormat="1" ht="38" customHeight="1" spans="1:6">
      <c r="A147" s="28" t="s">
        <v>159</v>
      </c>
      <c r="B147" s="25"/>
      <c r="C147" s="26">
        <v>2</v>
      </c>
      <c r="D147" s="26"/>
      <c r="E147" s="27">
        <f>SUM(E148:E149)</f>
        <v>116.9</v>
      </c>
      <c r="F147" s="23"/>
    </row>
    <row r="148" s="5" customFormat="1" ht="38" customHeight="1" spans="1:6">
      <c r="A148" s="28" t="s">
        <v>160</v>
      </c>
      <c r="B148" s="25" t="s">
        <v>32</v>
      </c>
      <c r="C148" s="26">
        <v>1</v>
      </c>
      <c r="D148" s="26">
        <v>1</v>
      </c>
      <c r="E148" s="27">
        <v>80</v>
      </c>
      <c r="F148" s="23"/>
    </row>
    <row r="149" s="5" customFormat="1" ht="38" customHeight="1" spans="1:6">
      <c r="A149" s="28" t="s">
        <v>161</v>
      </c>
      <c r="B149" s="25" t="s">
        <v>67</v>
      </c>
      <c r="C149" s="26">
        <v>2</v>
      </c>
      <c r="D149" s="26">
        <v>1.7</v>
      </c>
      <c r="E149" s="27">
        <v>36.9</v>
      </c>
      <c r="F149" s="23"/>
    </row>
    <row r="150" s="5" customFormat="1" ht="38" customHeight="1" spans="1:6">
      <c r="A150" s="24" t="s">
        <v>162</v>
      </c>
      <c r="B150" s="25"/>
      <c r="C150" s="26">
        <v>1</v>
      </c>
      <c r="D150" s="26">
        <v>1</v>
      </c>
      <c r="E150" s="27">
        <v>470</v>
      </c>
      <c r="F150" s="23"/>
    </row>
    <row r="151" s="5" customFormat="1" ht="38" customHeight="1" spans="1:6">
      <c r="A151" s="24" t="s">
        <v>163</v>
      </c>
      <c r="B151" s="25" t="s">
        <v>32</v>
      </c>
      <c r="C151" s="27">
        <f>SUM(C152:C152)</f>
        <v>1</v>
      </c>
      <c r="D151" s="27"/>
      <c r="E151" s="27">
        <f>SUM(E152:E152)</f>
        <v>32</v>
      </c>
      <c r="F151" s="35"/>
    </row>
    <row r="152" ht="38" customHeight="1" spans="1:6">
      <c r="A152" s="36" t="s">
        <v>164</v>
      </c>
      <c r="B152" s="25" t="s">
        <v>32</v>
      </c>
      <c r="C152" s="35">
        <v>1</v>
      </c>
      <c r="D152" s="26">
        <v>1</v>
      </c>
      <c r="E152" s="37">
        <v>32</v>
      </c>
      <c r="F152" s="35"/>
    </row>
  </sheetData>
  <mergeCells count="2">
    <mergeCell ref="A2:F2"/>
    <mergeCell ref="E3:F3"/>
  </mergeCells>
  <pageMargins left="0.700694444444445" right="0.700694444444445" top="0.751388888888889" bottom="0.751388888888889" header="0.298611111111111" footer="0.298611111111111"/>
  <pageSetup paperSize="9" scale="80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存在丶</cp:lastModifiedBy>
  <dcterms:created xsi:type="dcterms:W3CDTF">2019-09-25T11:24:00Z</dcterms:created>
  <dcterms:modified xsi:type="dcterms:W3CDTF">2020-11-03T03:36:48Z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