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<sst xmlns="http://schemas.openxmlformats.org/spreadsheetml/2006/main" count="259" uniqueCount="148">
  <si>
    <t>附件1：</t>
  </si>
  <si>
    <t>合水县2020年度脱贫攻坚项目库统计表</t>
  </si>
  <si>
    <t>统计部门：合水县扶贫办</t>
  </si>
  <si>
    <t>统计时间：2019年12月5日</t>
  </si>
  <si>
    <t>项目类型</t>
  </si>
  <si>
    <t>项目单位</t>
  </si>
  <si>
    <t>项目个数</t>
  </si>
  <si>
    <t>建设规模</t>
  </si>
  <si>
    <t>投资估算
（万元）</t>
  </si>
  <si>
    <t>备  注</t>
  </si>
  <si>
    <t>合  计</t>
  </si>
  <si>
    <t>一、产业培育</t>
  </si>
  <si>
    <t>万亩</t>
  </si>
  <si>
    <t>①贫困户种植业发展直补项目</t>
  </si>
  <si>
    <t xml:space="preserve">    1.粮食</t>
  </si>
  <si>
    <t xml:space="preserve">    2.蔬菜</t>
  </si>
  <si>
    <t xml:space="preserve">    3.果品</t>
  </si>
  <si>
    <t xml:space="preserve">    4.药材</t>
  </si>
  <si>
    <t xml:space="preserve">    5.花卉</t>
  </si>
  <si>
    <t xml:space="preserve">    6.马铃薯</t>
  </si>
  <si>
    <t xml:space="preserve">    7.其他种植业发展直补项目（请结合实际自行补充产业类别）</t>
  </si>
  <si>
    <t>②贫困户种植业发展奖补项目</t>
  </si>
  <si>
    <t>③贫困户养殖业发展直补项目</t>
  </si>
  <si>
    <t xml:space="preserve">    1.养牛</t>
  </si>
  <si>
    <t>头</t>
  </si>
  <si>
    <t xml:space="preserve">    2.养羊</t>
  </si>
  <si>
    <t>只</t>
  </si>
  <si>
    <t xml:space="preserve">    3.养猪</t>
  </si>
  <si>
    <t xml:space="preserve">    4.养蜂</t>
  </si>
  <si>
    <t>箱</t>
  </si>
  <si>
    <t xml:space="preserve">    5.养家禽</t>
  </si>
  <si>
    <t xml:space="preserve">    6.其他养殖业发展直补项目（请结合实际自行补充产业类别）</t>
  </si>
  <si>
    <t>个</t>
  </si>
  <si>
    <t>④贫困户养殖业发展奖补项目</t>
  </si>
  <si>
    <t>⑤贫困户设施农业项目</t>
  </si>
  <si>
    <t xml:space="preserve">    1.日光温室</t>
  </si>
  <si>
    <t>座</t>
  </si>
  <si>
    <t xml:space="preserve">    2.塑料大棚</t>
  </si>
  <si>
    <t xml:space="preserve">    3.养殖暖棚</t>
  </si>
  <si>
    <t xml:space="preserve">    4.养殖圈舍</t>
  </si>
  <si>
    <t xml:space="preserve">    5.其他种养殖设施项目</t>
  </si>
  <si>
    <t>⑥资产收益扶贫项目</t>
  </si>
  <si>
    <t>⑦村集体经济发展项目</t>
  </si>
  <si>
    <t xml:space="preserve">    1.建档立卡贫困村村集体经济发展项目</t>
  </si>
  <si>
    <t xml:space="preserve">    2.有贫困人口的非建档立卡贫困村村集体经济发展项目</t>
  </si>
  <si>
    <t>⑧旅游扶贫项目</t>
  </si>
  <si>
    <t xml:space="preserve">    1.扶持发展旅游扶贫重点村</t>
  </si>
  <si>
    <t xml:space="preserve">    2.贫困户农家乐、牧家乐、藏家乐项目</t>
  </si>
  <si>
    <t>⑨电商扶贫项目</t>
  </si>
  <si>
    <t>⑩光伏扶贫项目</t>
  </si>
  <si>
    <t>兆瓦</t>
  </si>
  <si>
    <r>
      <rPr>
        <sz val="10"/>
        <color theme="1"/>
        <rFont val="MS Gothic"/>
        <charset val="128"/>
      </rPr>
      <t>⑪</t>
    </r>
    <r>
      <rPr>
        <sz val="10"/>
        <color theme="1"/>
        <rFont val="宋体"/>
        <charset val="134"/>
      </rPr>
      <t>贫困家庭劳动力农业实用技术培训项目</t>
    </r>
  </si>
  <si>
    <t>人</t>
  </si>
  <si>
    <r>
      <rPr>
        <sz val="10"/>
        <color theme="1"/>
        <rFont val="MS Gothic"/>
        <charset val="128"/>
      </rPr>
      <t>⑫</t>
    </r>
    <r>
      <rPr>
        <sz val="10"/>
        <color theme="1"/>
        <rFont val="宋体"/>
        <charset val="134"/>
      </rPr>
      <t>“五小”产业项目</t>
    </r>
  </si>
  <si>
    <t>户</t>
  </si>
  <si>
    <t xml:space="preserve">    1.小家禽</t>
  </si>
  <si>
    <t xml:space="preserve">    2.小庭院</t>
  </si>
  <si>
    <t xml:space="preserve">    3.小手工</t>
  </si>
  <si>
    <t xml:space="preserve">    4.小作坊</t>
  </si>
  <si>
    <t xml:space="preserve">    5.小买卖</t>
  </si>
  <si>
    <r>
      <rPr>
        <sz val="10"/>
        <color theme="1"/>
        <rFont val="MS Gothic"/>
        <charset val="128"/>
      </rPr>
      <t>⑬</t>
    </r>
    <r>
      <rPr>
        <sz val="10"/>
        <color theme="1"/>
        <rFont val="宋体"/>
        <charset val="134"/>
      </rPr>
      <t>精准扶贫专项贷款贴息项目</t>
    </r>
  </si>
  <si>
    <r>
      <rPr>
        <sz val="10"/>
        <color theme="1"/>
        <rFont val="MS Gothic"/>
        <charset val="128"/>
      </rPr>
      <t>⑭</t>
    </r>
    <r>
      <rPr>
        <sz val="10"/>
        <color theme="1"/>
        <rFont val="宋体"/>
        <charset val="134"/>
      </rPr>
      <t>产业保险项目</t>
    </r>
  </si>
  <si>
    <t>人次</t>
  </si>
  <si>
    <r>
      <rPr>
        <sz val="10"/>
        <color theme="1"/>
        <rFont val="MS Gothic"/>
        <charset val="128"/>
      </rPr>
      <t>⑮</t>
    </r>
    <r>
      <rPr>
        <sz val="10"/>
        <color theme="1"/>
        <rFont val="宋体"/>
        <charset val="134"/>
      </rPr>
      <t>产业发展基础设施建设项目</t>
    </r>
  </si>
  <si>
    <r>
      <rPr>
        <sz val="10"/>
        <color theme="1"/>
        <rFont val="MS Gothic"/>
        <charset val="128"/>
      </rPr>
      <t xml:space="preserve">    1.</t>
    </r>
    <r>
      <rPr>
        <sz val="10"/>
        <color theme="1"/>
        <rFont val="宋体"/>
        <charset val="134"/>
      </rPr>
      <t>产业路</t>
    </r>
  </si>
  <si>
    <t>公里</t>
  </si>
  <si>
    <r>
      <rPr>
        <sz val="10"/>
        <color theme="1"/>
        <rFont val="MS Gothic"/>
        <charset val="128"/>
      </rPr>
      <t xml:space="preserve">    2.</t>
    </r>
    <r>
      <rPr>
        <sz val="10"/>
        <color theme="1"/>
        <rFont val="宋体"/>
        <charset val="134"/>
      </rPr>
      <t>农作物户用晾晒场</t>
    </r>
  </si>
  <si>
    <t>平方米</t>
  </si>
  <si>
    <r>
      <rPr>
        <sz val="10"/>
        <color theme="1"/>
        <rFont val="MS Gothic"/>
        <charset val="128"/>
      </rPr>
      <t xml:space="preserve">    3.</t>
    </r>
    <r>
      <rPr>
        <sz val="10"/>
        <color theme="1"/>
        <rFont val="宋体"/>
        <charset val="134"/>
      </rPr>
      <t>土地整理</t>
    </r>
  </si>
  <si>
    <r>
      <rPr>
        <sz val="10"/>
        <color theme="1"/>
        <rFont val="MS Gothic"/>
        <charset val="128"/>
      </rPr>
      <t xml:space="preserve">    4.</t>
    </r>
    <r>
      <rPr>
        <sz val="10"/>
        <color theme="1"/>
        <rFont val="宋体"/>
        <charset val="134"/>
      </rPr>
      <t>高标准农田建设</t>
    </r>
  </si>
  <si>
    <t>亩</t>
  </si>
  <si>
    <r>
      <rPr>
        <sz val="10"/>
        <color theme="1"/>
        <rFont val="MS Gothic"/>
        <charset val="128"/>
      </rPr>
      <t xml:space="preserve">    5.</t>
    </r>
    <r>
      <rPr>
        <sz val="10"/>
        <color theme="1"/>
        <rFont val="宋体"/>
        <charset val="134"/>
      </rPr>
      <t>农田渠道建设</t>
    </r>
  </si>
  <si>
    <r>
      <rPr>
        <sz val="10"/>
        <color theme="1"/>
        <rFont val="MS Gothic"/>
        <charset val="128"/>
      </rPr>
      <t xml:space="preserve">    6.</t>
    </r>
    <r>
      <rPr>
        <sz val="10"/>
        <color theme="1"/>
        <rFont val="宋体"/>
        <charset val="134"/>
      </rPr>
      <t>产业用水调蓄水池建设</t>
    </r>
  </si>
  <si>
    <t>立方米</t>
  </si>
  <si>
    <r>
      <rPr>
        <sz val="10"/>
        <color theme="1"/>
        <rFont val="MS Gothic"/>
        <charset val="128"/>
      </rPr>
      <t>⑯其它</t>
    </r>
    <r>
      <rPr>
        <sz val="10"/>
        <color theme="1"/>
        <rFont val="宋体"/>
        <charset val="134"/>
      </rPr>
      <t>产业类项</t>
    </r>
    <r>
      <rPr>
        <sz val="10"/>
        <color theme="1"/>
        <rFont val="MS Gothic"/>
        <charset val="128"/>
      </rPr>
      <t>目</t>
    </r>
  </si>
  <si>
    <t xml:space="preserve">    1.地膜玉米种植（发放地膜）</t>
  </si>
  <si>
    <t>吨</t>
  </si>
  <si>
    <r>
      <rPr>
        <sz val="10"/>
        <color theme="1"/>
        <rFont val="MS Gothic"/>
        <charset val="128"/>
      </rPr>
      <t xml:space="preserve">    2</t>
    </r>
    <r>
      <rPr>
        <sz val="10"/>
        <color theme="1"/>
        <rFont val="宋体"/>
        <charset val="128"/>
      </rPr>
      <t>、产业资金扶持</t>
    </r>
  </si>
  <si>
    <t>二、就业扶贫</t>
  </si>
  <si>
    <t>①贫困家庭劳动力职业技能培训项目</t>
  </si>
  <si>
    <t>②“雨露计划”项目</t>
  </si>
  <si>
    <t>③贫困村创业致富带头人培训项目</t>
  </si>
  <si>
    <t>④合作社吸纳贫困劳动力奖补项目</t>
  </si>
  <si>
    <t>⑤企业吸纳贫困劳动力奖补项目</t>
  </si>
  <si>
    <t>⑥扶贫车间吸纳贫困劳动力奖补项目</t>
  </si>
  <si>
    <t>⑦企业吸纳贫困劳动力就业培训补助项目</t>
  </si>
  <si>
    <t>⑧村级公益性岗位</t>
  </si>
  <si>
    <t xml:space="preserve">    1.护路员</t>
  </si>
  <si>
    <t xml:space="preserve">    2.保洁员</t>
  </si>
  <si>
    <t xml:space="preserve">    3.治安协管员</t>
  </si>
  <si>
    <t xml:space="preserve">    4.其他村级公益性岗位</t>
  </si>
  <si>
    <t>⑨贫困家庭大学生就业扶贫专岗</t>
  </si>
  <si>
    <t>⑩其它就业扶贫项目</t>
  </si>
  <si>
    <t xml:space="preserve">    1.新型职业农民培育</t>
  </si>
  <si>
    <t>三、教育扶贫</t>
  </si>
  <si>
    <t>①乡镇寄宿制学校建设项目</t>
  </si>
  <si>
    <t>②乡村小规模学校建设项目</t>
  </si>
  <si>
    <t>③幼儿园教师培训项目</t>
  </si>
  <si>
    <t>④义务教育阶段教师培训项目</t>
  </si>
  <si>
    <t>⑤其它教育扶贫项目</t>
  </si>
  <si>
    <t>四、健康扶贫</t>
  </si>
  <si>
    <t>①乡镇卫生院建设项目</t>
  </si>
  <si>
    <t>②村卫生室建设项目</t>
  </si>
  <si>
    <t>③乡村医院设备配备项目</t>
  </si>
  <si>
    <t>④“一站式”结报信息网络平台项目</t>
  </si>
  <si>
    <t>⑤其他健康扶贫项目</t>
  </si>
  <si>
    <t>五、住房安全保障</t>
  </si>
  <si>
    <t>①四类重点对象危房改造项目</t>
  </si>
  <si>
    <t>②一般农户住房安全保障项目</t>
  </si>
  <si>
    <t>③其他住房安全保障项目</t>
  </si>
  <si>
    <t>六、易地扶贫搬迁</t>
  </si>
  <si>
    <t>①易地扶贫搬迁项目</t>
  </si>
  <si>
    <t>②易地扶贫搬迁贷款贴息项目</t>
  </si>
  <si>
    <t>③其它易地扶贫搬迁项目</t>
  </si>
  <si>
    <t xml:space="preserve">   1、易地扶贫搬迁后续项目</t>
  </si>
  <si>
    <t>七、生态扶贫</t>
  </si>
  <si>
    <t>①护林员</t>
  </si>
  <si>
    <t>②草管员</t>
  </si>
  <si>
    <t>③护水员</t>
  </si>
  <si>
    <t>④其他生态扶贫项目</t>
  </si>
  <si>
    <t>八、村内基础设施建设项目</t>
  </si>
  <si>
    <t>①农村公路项目</t>
  </si>
  <si>
    <t xml:space="preserve">    1.“畅返不畅”</t>
  </si>
  <si>
    <t xml:space="preserve">    2.农村公路安全防护工程</t>
  </si>
  <si>
    <t xml:space="preserve">    3.危桥改造</t>
  </si>
  <si>
    <t xml:space="preserve">    4.便民桥</t>
  </si>
  <si>
    <t xml:space="preserve">    5.高垫土涵</t>
  </si>
  <si>
    <t xml:space="preserve">    6.资源路 </t>
  </si>
  <si>
    <t xml:space="preserve">    7.村组道路</t>
  </si>
  <si>
    <t>②农村饮水安全项目</t>
  </si>
  <si>
    <t xml:space="preserve">    1.集中供水工程</t>
  </si>
  <si>
    <t>处</t>
  </si>
  <si>
    <t xml:space="preserve">    2.分散供水工程</t>
  </si>
  <si>
    <t xml:space="preserve">    3.冬季冻管改造</t>
  </si>
  <si>
    <t xml:space="preserve">    4.水窖水净化设备安装</t>
  </si>
  <si>
    <t xml:space="preserve">    5.其他安全饮水项目</t>
  </si>
  <si>
    <t>③电网改造项目</t>
  </si>
  <si>
    <t>④庭院硬化项目</t>
  </si>
  <si>
    <t>⑤入户路硬化项目</t>
  </si>
  <si>
    <t>⑥巷道硬化项目</t>
  </si>
  <si>
    <t>⑦农村人居环境整治项目</t>
  </si>
  <si>
    <t xml:space="preserve">    1.垃圾治理项目</t>
  </si>
  <si>
    <t xml:space="preserve">    2.污水处理项目</t>
  </si>
  <si>
    <t xml:space="preserve">    3.公厕改造项目</t>
  </si>
  <si>
    <t xml:space="preserve">    4.户用厕所改造项目</t>
  </si>
  <si>
    <t>⑧其它村内基础设施建设项目</t>
  </si>
  <si>
    <t>九、项目管理费</t>
  </si>
  <si>
    <t>十、其它脱贫攻坚项目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</si>
</sst>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等线"/>
      <charset val="134"/>
      <scheme val="minor"/>
    </font>
    <font>
      <b/>
      <sz val="14"/>
      <name val="Times New Roman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华文楷体"/>
      <charset val="134"/>
    </font>
    <font>
      <sz val="10"/>
      <name val="方正小标宋简体"/>
      <charset val="134"/>
    </font>
    <font>
      <sz val="10"/>
      <name val="楷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MS Gothic"/>
      <charset val="128"/>
    </font>
    <font>
      <sz val="10"/>
      <color theme="1"/>
      <name val="宋体"/>
      <charset val="128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left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92</xdr:row>
      <xdr:rowOff>0</xdr:rowOff>
    </xdr:from>
    <xdr:to>
      <xdr:col>0</xdr:col>
      <xdr:colOff>495935</xdr:colOff>
      <xdr:row>92</xdr:row>
      <xdr:rowOff>85090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4025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53677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210185</xdr:colOff>
      <xdr:row>86</xdr:row>
      <xdr:rowOff>85090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210185</xdr:colOff>
      <xdr:row>86</xdr:row>
      <xdr:rowOff>85090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210185</xdr:colOff>
      <xdr:row>86</xdr:row>
      <xdr:rowOff>85090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210185</xdr:colOff>
      <xdr:row>86</xdr:row>
      <xdr:rowOff>85090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19050</xdr:colOff>
      <xdr:row>86</xdr:row>
      <xdr:rowOff>85090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411302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86</xdr:row>
      <xdr:rowOff>0</xdr:rowOff>
    </xdr:from>
    <xdr:to>
      <xdr:col>0</xdr:col>
      <xdr:colOff>495935</xdr:colOff>
      <xdr:row>86</xdr:row>
      <xdr:rowOff>85090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1302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210185</xdr:colOff>
      <xdr:row>82</xdr:row>
      <xdr:rowOff>85090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19050</xdr:colOff>
      <xdr:row>82</xdr:row>
      <xdr:rowOff>85090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3919982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102</xdr:row>
      <xdr:rowOff>0</xdr:rowOff>
    </xdr:from>
    <xdr:to>
      <xdr:col>0</xdr:col>
      <xdr:colOff>495935</xdr:colOff>
      <xdr:row>102</xdr:row>
      <xdr:rowOff>85090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85182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M139"/>
  <sheetViews>
    <sheetView tabSelected="1" zoomScale="130" zoomScaleNormal="130" topLeftCell="A121" workbookViewId="0">
      <selection activeCell="F116" sqref="F116"/>
    </sheetView>
  </sheetViews>
  <sheetFormatPr defaultColWidth="9" defaultRowHeight="18.75"/>
  <cols>
    <col min="1" max="1" width="30.25" style="4" customWidth="1"/>
    <col min="2" max="2" width="8.5" style="5" customWidth="1"/>
    <col min="3" max="4" width="14.75" style="6" customWidth="1"/>
    <col min="5" max="5" width="14.75" style="4" customWidth="1"/>
    <col min="6" max="6" width="11.375" style="7" customWidth="1"/>
    <col min="7" max="195" width="9" style="8" customWidth="1"/>
    <col min="196" max="16384" width="9" style="8"/>
  </cols>
  <sheetData>
    <row r="1" ht="26.1" customHeight="1" spans="1:6">
      <c r="A1" s="9" t="s">
        <v>0</v>
      </c>
      <c r="B1" s="10"/>
      <c r="C1" s="11"/>
      <c r="D1" s="11"/>
      <c r="E1" s="12"/>
      <c r="F1" s="13"/>
    </row>
    <row r="2" s="1" customFormat="1" ht="36" customHeight="1" spans="1:6">
      <c r="A2" s="14" t="s">
        <v>1</v>
      </c>
      <c r="B2" s="14"/>
      <c r="C2" s="14"/>
      <c r="D2" s="14"/>
      <c r="E2" s="14"/>
      <c r="F2" s="14"/>
    </row>
    <row r="3" s="1" customFormat="1" ht="22.5" customHeight="1" spans="1:6">
      <c r="A3" s="15" t="s">
        <v>2</v>
      </c>
      <c r="B3" s="16"/>
      <c r="C3" s="16"/>
      <c r="D3" s="16"/>
      <c r="E3" s="17" t="s">
        <v>3</v>
      </c>
      <c r="F3" s="17"/>
    </row>
    <row r="4" s="2" customFormat="1" ht="38" customHeight="1" spans="1:195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</row>
    <row r="5" s="2" customFormat="1" ht="38" customHeight="1" spans="1:195">
      <c r="A5" s="20" t="s">
        <v>10</v>
      </c>
      <c r="B5" s="20"/>
      <c r="C5" s="20">
        <f>C6+C71+C87+C93+C99+C103+C108+C113+C138</f>
        <v>238</v>
      </c>
      <c r="D5" s="20"/>
      <c r="E5" s="20">
        <f>E6+E71+E87+E93+E99+E103+E108+E113+E138</f>
        <v>41269.52</v>
      </c>
      <c r="F5" s="2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</row>
    <row r="6" s="3" customFormat="1" ht="38" customHeight="1" spans="1:6">
      <c r="A6" s="22" t="s">
        <v>11</v>
      </c>
      <c r="B6" s="23" t="s">
        <v>12</v>
      </c>
      <c r="C6" s="24">
        <f>C7+C15+C23+C30+C37+C43+C44+C47+C50+C51+C52+C53+C59+C60+C61+C68</f>
        <v>86</v>
      </c>
      <c r="D6" s="24"/>
      <c r="E6" s="24">
        <f>E7+E15+E23+E30+E37+E43+E44+E47+E50+E51+E52+E53+E59+E60+E61+E68</f>
        <v>18550.7</v>
      </c>
      <c r="F6" s="21"/>
    </row>
    <row r="7" s="3" customFormat="1" ht="38" customHeight="1" spans="1:6">
      <c r="A7" s="25" t="s">
        <v>13</v>
      </c>
      <c r="B7" s="23" t="s">
        <v>12</v>
      </c>
      <c r="C7" s="24">
        <f>SUM(C8:C14)</f>
        <v>4</v>
      </c>
      <c r="D7" s="24">
        <f>SUM(D8:D14)</f>
        <v>1.02</v>
      </c>
      <c r="E7" s="24">
        <f>SUM(E8:E14)</f>
        <v>2784</v>
      </c>
      <c r="F7" s="24"/>
    </row>
    <row r="8" s="3" customFormat="1" ht="38" customHeight="1" spans="1:6">
      <c r="A8" s="25" t="s">
        <v>14</v>
      </c>
      <c r="B8" s="23" t="s">
        <v>12</v>
      </c>
      <c r="C8" s="24"/>
      <c r="D8" s="24"/>
      <c r="E8" s="24"/>
      <c r="F8" s="21"/>
    </row>
    <row r="9" s="3" customFormat="1" ht="38" customHeight="1" spans="1:6">
      <c r="A9" s="25" t="s">
        <v>15</v>
      </c>
      <c r="B9" s="23" t="s">
        <v>12</v>
      </c>
      <c r="C9" s="24"/>
      <c r="D9" s="24"/>
      <c r="E9" s="24"/>
      <c r="F9" s="21"/>
    </row>
    <row r="10" s="3" customFormat="1" ht="38" customHeight="1" spans="1:6">
      <c r="A10" s="25" t="s">
        <v>16</v>
      </c>
      <c r="B10" s="23" t="s">
        <v>12</v>
      </c>
      <c r="C10" s="24">
        <v>4</v>
      </c>
      <c r="D10" s="24">
        <v>1.02</v>
      </c>
      <c r="E10" s="24">
        <v>2784</v>
      </c>
      <c r="F10" s="21"/>
    </row>
    <row r="11" s="3" customFormat="1" ht="38" customHeight="1" spans="1:6">
      <c r="A11" s="25" t="s">
        <v>17</v>
      </c>
      <c r="B11" s="23" t="s">
        <v>12</v>
      </c>
      <c r="C11" s="24"/>
      <c r="D11" s="24"/>
      <c r="E11" s="24"/>
      <c r="F11" s="21"/>
    </row>
    <row r="12" s="3" customFormat="1" ht="38" customHeight="1" spans="1:6">
      <c r="A12" s="25" t="s">
        <v>18</v>
      </c>
      <c r="B12" s="23" t="s">
        <v>12</v>
      </c>
      <c r="C12" s="24"/>
      <c r="D12" s="24"/>
      <c r="E12" s="24"/>
      <c r="F12" s="21"/>
    </row>
    <row r="13" s="3" customFormat="1" ht="38" customHeight="1" spans="1:6">
      <c r="A13" s="25" t="s">
        <v>19</v>
      </c>
      <c r="B13" s="23" t="s">
        <v>12</v>
      </c>
      <c r="C13" s="24"/>
      <c r="D13" s="24"/>
      <c r="E13" s="24"/>
      <c r="F13" s="21"/>
    </row>
    <row r="14" s="3" customFormat="1" ht="38" customHeight="1" spans="1:6">
      <c r="A14" s="25" t="s">
        <v>20</v>
      </c>
      <c r="B14" s="23" t="s">
        <v>12</v>
      </c>
      <c r="C14" s="24"/>
      <c r="D14" s="24"/>
      <c r="E14" s="24"/>
      <c r="F14" s="21"/>
    </row>
    <row r="15" s="3" customFormat="1" ht="38" customHeight="1" spans="1:6">
      <c r="A15" s="25" t="s">
        <v>21</v>
      </c>
      <c r="B15" s="23" t="s">
        <v>12</v>
      </c>
      <c r="C15" s="24">
        <f>SUM(C16:C22)</f>
        <v>0</v>
      </c>
      <c r="D15" s="24">
        <f>SUM(D16:D22)</f>
        <v>0</v>
      </c>
      <c r="E15" s="24">
        <f>SUM(E16:E22)</f>
        <v>0</v>
      </c>
      <c r="F15" s="24"/>
    </row>
    <row r="16" s="3" customFormat="1" ht="38" customHeight="1" spans="1:6">
      <c r="A16" s="25" t="s">
        <v>14</v>
      </c>
      <c r="B16" s="23" t="s">
        <v>12</v>
      </c>
      <c r="C16" s="24"/>
      <c r="D16" s="24"/>
      <c r="E16" s="24"/>
      <c r="F16" s="21"/>
    </row>
    <row r="17" s="3" customFormat="1" ht="38" customHeight="1" spans="1:6">
      <c r="A17" s="25" t="s">
        <v>15</v>
      </c>
      <c r="B17" s="23" t="s">
        <v>12</v>
      </c>
      <c r="C17" s="24"/>
      <c r="D17" s="24"/>
      <c r="E17" s="24"/>
      <c r="F17" s="21"/>
    </row>
    <row r="18" s="3" customFormat="1" ht="38" customHeight="1" spans="1:6">
      <c r="A18" s="25" t="s">
        <v>16</v>
      </c>
      <c r="B18" s="23" t="s">
        <v>12</v>
      </c>
      <c r="C18" s="24"/>
      <c r="D18" s="24"/>
      <c r="E18" s="24"/>
      <c r="F18" s="21"/>
    </row>
    <row r="19" s="3" customFormat="1" ht="38" customHeight="1" spans="1:6">
      <c r="A19" s="25" t="s">
        <v>17</v>
      </c>
      <c r="B19" s="23" t="s">
        <v>12</v>
      </c>
      <c r="C19" s="24"/>
      <c r="D19" s="24"/>
      <c r="E19" s="24"/>
      <c r="F19" s="21"/>
    </row>
    <row r="20" s="3" customFormat="1" ht="38" customHeight="1" spans="1:6">
      <c r="A20" s="25" t="s">
        <v>18</v>
      </c>
      <c r="B20" s="23" t="s">
        <v>12</v>
      </c>
      <c r="C20" s="24"/>
      <c r="D20" s="24"/>
      <c r="E20" s="24"/>
      <c r="F20" s="21"/>
    </row>
    <row r="21" s="3" customFormat="1" ht="38" customHeight="1" spans="1:6">
      <c r="A21" s="25" t="s">
        <v>19</v>
      </c>
      <c r="B21" s="23" t="s">
        <v>12</v>
      </c>
      <c r="C21" s="24"/>
      <c r="D21" s="24"/>
      <c r="E21" s="24"/>
      <c r="F21" s="21"/>
    </row>
    <row r="22" s="3" customFormat="1" ht="38" customHeight="1" spans="1:6">
      <c r="A22" s="25" t="s">
        <v>20</v>
      </c>
      <c r="B22" s="23" t="s">
        <v>12</v>
      </c>
      <c r="C22" s="24"/>
      <c r="D22" s="24"/>
      <c r="E22" s="24"/>
      <c r="F22" s="21"/>
    </row>
    <row r="23" s="3" customFormat="1" ht="38" customHeight="1" spans="1:6">
      <c r="A23" s="25" t="s">
        <v>22</v>
      </c>
      <c r="B23" s="23"/>
      <c r="C23" s="24">
        <f>SUM(C24:C29)</f>
        <v>0</v>
      </c>
      <c r="D23" s="24">
        <f>SUM(D24:D29)</f>
        <v>0</v>
      </c>
      <c r="E23" s="24">
        <f>SUM(E24:E29)</f>
        <v>0</v>
      </c>
      <c r="F23" s="24"/>
    </row>
    <row r="24" s="3" customFormat="1" ht="38" customHeight="1" spans="1:6">
      <c r="A24" s="25" t="s">
        <v>23</v>
      </c>
      <c r="B24" s="23" t="s">
        <v>24</v>
      </c>
      <c r="C24" s="24"/>
      <c r="D24" s="24"/>
      <c r="E24" s="24"/>
      <c r="F24" s="21"/>
    </row>
    <row r="25" s="3" customFormat="1" ht="38" customHeight="1" spans="1:6">
      <c r="A25" s="25" t="s">
        <v>25</v>
      </c>
      <c r="B25" s="23" t="s">
        <v>26</v>
      </c>
      <c r="C25" s="24"/>
      <c r="D25" s="24"/>
      <c r="E25" s="24"/>
      <c r="F25" s="21"/>
    </row>
    <row r="26" s="3" customFormat="1" ht="38" customHeight="1" spans="1:6">
      <c r="A26" s="25" t="s">
        <v>27</v>
      </c>
      <c r="B26" s="23" t="s">
        <v>24</v>
      </c>
      <c r="C26" s="24"/>
      <c r="D26" s="24"/>
      <c r="E26" s="24"/>
      <c r="F26" s="21"/>
    </row>
    <row r="27" s="3" customFormat="1" ht="38" customHeight="1" spans="1:6">
      <c r="A27" s="25" t="s">
        <v>28</v>
      </c>
      <c r="B27" s="23" t="s">
        <v>29</v>
      </c>
      <c r="C27" s="24"/>
      <c r="D27" s="24"/>
      <c r="E27" s="24"/>
      <c r="F27" s="21"/>
    </row>
    <row r="28" s="3" customFormat="1" ht="38" customHeight="1" spans="1:6">
      <c r="A28" s="25" t="s">
        <v>30</v>
      </c>
      <c r="B28" s="23" t="s">
        <v>26</v>
      </c>
      <c r="C28" s="24"/>
      <c r="D28" s="24"/>
      <c r="E28" s="24"/>
      <c r="F28" s="21"/>
    </row>
    <row r="29" s="3" customFormat="1" ht="38" customHeight="1" spans="1:6">
      <c r="A29" s="25" t="s">
        <v>31</v>
      </c>
      <c r="B29" s="23" t="s">
        <v>32</v>
      </c>
      <c r="C29" s="24"/>
      <c r="D29" s="24"/>
      <c r="E29" s="24"/>
      <c r="F29" s="21"/>
    </row>
    <row r="30" s="3" customFormat="1" ht="38" customHeight="1" spans="1:6">
      <c r="A30" s="25" t="s">
        <v>33</v>
      </c>
      <c r="B30" s="23"/>
      <c r="C30" s="24">
        <f>SUM(C31:C36)</f>
        <v>0</v>
      </c>
      <c r="D30" s="24">
        <f>SUM(D31:D36)</f>
        <v>0</v>
      </c>
      <c r="E30" s="24">
        <f>SUM(E31:E36)</f>
        <v>0</v>
      </c>
      <c r="F30" s="24"/>
    </row>
    <row r="31" s="3" customFormat="1" ht="38" customHeight="1" spans="1:6">
      <c r="A31" s="25" t="s">
        <v>23</v>
      </c>
      <c r="B31" s="23" t="s">
        <v>24</v>
      </c>
      <c r="C31" s="24"/>
      <c r="D31" s="24"/>
      <c r="E31" s="24"/>
      <c r="F31" s="21"/>
    </row>
    <row r="32" s="3" customFormat="1" ht="38" customHeight="1" spans="1:6">
      <c r="A32" s="25" t="s">
        <v>25</v>
      </c>
      <c r="B32" s="23" t="s">
        <v>26</v>
      </c>
      <c r="C32" s="24"/>
      <c r="D32" s="24"/>
      <c r="E32" s="24"/>
      <c r="F32" s="21"/>
    </row>
    <row r="33" s="3" customFormat="1" ht="38" customHeight="1" spans="1:6">
      <c r="A33" s="25" t="s">
        <v>27</v>
      </c>
      <c r="B33" s="23" t="s">
        <v>24</v>
      </c>
      <c r="C33" s="24"/>
      <c r="D33" s="24"/>
      <c r="E33" s="24"/>
      <c r="F33" s="21"/>
    </row>
    <row r="34" s="3" customFormat="1" ht="38" customHeight="1" spans="1:6">
      <c r="A34" s="25" t="s">
        <v>28</v>
      </c>
      <c r="B34" s="23" t="s">
        <v>29</v>
      </c>
      <c r="C34" s="24"/>
      <c r="D34" s="24"/>
      <c r="E34" s="24"/>
      <c r="F34" s="21"/>
    </row>
    <row r="35" s="3" customFormat="1" ht="38" customHeight="1" spans="1:6">
      <c r="A35" s="25" t="s">
        <v>30</v>
      </c>
      <c r="B35" s="23" t="s">
        <v>26</v>
      </c>
      <c r="C35" s="24"/>
      <c r="D35" s="24"/>
      <c r="E35" s="24"/>
      <c r="F35" s="21"/>
    </row>
    <row r="36" s="3" customFormat="1" ht="38" customHeight="1" spans="1:6">
      <c r="A36" s="25" t="s">
        <v>31</v>
      </c>
      <c r="B36" s="23" t="s">
        <v>32</v>
      </c>
      <c r="C36" s="24"/>
      <c r="D36" s="24"/>
      <c r="E36" s="24"/>
      <c r="F36" s="21"/>
    </row>
    <row r="37" s="3" customFormat="1" ht="38" customHeight="1" spans="1:6">
      <c r="A37" s="25" t="s">
        <v>34</v>
      </c>
      <c r="B37" s="23"/>
      <c r="C37" s="24">
        <f>SUM(C38:C42)</f>
        <v>1</v>
      </c>
      <c r="D37" s="24">
        <f>SUM(D38:D42)</f>
        <v>560</v>
      </c>
      <c r="E37" s="24">
        <f>SUM(E38:E42)</f>
        <v>728</v>
      </c>
      <c r="F37" s="24"/>
    </row>
    <row r="38" s="3" customFormat="1" ht="38" customHeight="1" spans="1:6">
      <c r="A38" s="25" t="s">
        <v>35</v>
      </c>
      <c r="B38" s="23" t="s">
        <v>36</v>
      </c>
      <c r="C38" s="24">
        <v>1</v>
      </c>
      <c r="D38" s="24">
        <v>560</v>
      </c>
      <c r="E38" s="24">
        <v>728</v>
      </c>
      <c r="F38" s="21"/>
    </row>
    <row r="39" s="3" customFormat="1" ht="38" customHeight="1" spans="1:6">
      <c r="A39" s="25" t="s">
        <v>37</v>
      </c>
      <c r="B39" s="23" t="s">
        <v>36</v>
      </c>
      <c r="C39" s="24"/>
      <c r="D39" s="24"/>
      <c r="E39" s="24"/>
      <c r="F39" s="21"/>
    </row>
    <row r="40" s="3" customFormat="1" ht="38" customHeight="1" spans="1:6">
      <c r="A40" s="25" t="s">
        <v>38</v>
      </c>
      <c r="B40" s="23" t="s">
        <v>36</v>
      </c>
      <c r="C40" s="24"/>
      <c r="D40" s="24"/>
      <c r="E40" s="24"/>
      <c r="F40" s="21"/>
    </row>
    <row r="41" s="3" customFormat="1" ht="38" customHeight="1" spans="1:6">
      <c r="A41" s="25" t="s">
        <v>39</v>
      </c>
      <c r="B41" s="23" t="s">
        <v>32</v>
      </c>
      <c r="C41" s="24"/>
      <c r="D41" s="24"/>
      <c r="E41" s="24"/>
      <c r="F41" s="21"/>
    </row>
    <row r="42" s="3" customFormat="1" ht="38" customHeight="1" spans="1:6">
      <c r="A42" s="25" t="s">
        <v>40</v>
      </c>
      <c r="B42" s="23" t="s">
        <v>36</v>
      </c>
      <c r="C42" s="24"/>
      <c r="D42" s="24"/>
      <c r="E42" s="24"/>
      <c r="F42" s="21"/>
    </row>
    <row r="43" s="3" customFormat="1" ht="38" customHeight="1" spans="1:6">
      <c r="A43" s="25" t="s">
        <v>41</v>
      </c>
      <c r="B43" s="23" t="s">
        <v>32</v>
      </c>
      <c r="C43" s="24">
        <v>1</v>
      </c>
      <c r="D43" s="24">
        <v>1</v>
      </c>
      <c r="E43" s="24">
        <v>1000</v>
      </c>
      <c r="F43" s="21"/>
    </row>
    <row r="44" s="3" customFormat="1" ht="38" customHeight="1" spans="1:6">
      <c r="A44" s="25" t="s">
        <v>42</v>
      </c>
      <c r="B44" s="23" t="s">
        <v>32</v>
      </c>
      <c r="C44" s="24">
        <f>SUM(C45:C46)</f>
        <v>34</v>
      </c>
      <c r="D44" s="24">
        <f>SUM(D45:D46)</f>
        <v>34</v>
      </c>
      <c r="E44" s="24">
        <f>SUM(E45:E46)</f>
        <v>340</v>
      </c>
      <c r="F44" s="21"/>
    </row>
    <row r="45" s="3" customFormat="1" ht="38" customHeight="1" spans="1:6">
      <c r="A45" s="25" t="s">
        <v>43</v>
      </c>
      <c r="B45" s="23" t="s">
        <v>32</v>
      </c>
      <c r="C45" s="24">
        <v>34</v>
      </c>
      <c r="D45" s="24">
        <v>34</v>
      </c>
      <c r="E45" s="24">
        <v>340</v>
      </c>
      <c r="F45" s="21"/>
    </row>
    <row r="46" s="3" customFormat="1" ht="38" customHeight="1" spans="1:6">
      <c r="A46" s="25" t="s">
        <v>44</v>
      </c>
      <c r="B46" s="23" t="s">
        <v>32</v>
      </c>
      <c r="C46" s="24"/>
      <c r="D46" s="24"/>
      <c r="E46" s="24"/>
      <c r="F46" s="21"/>
    </row>
    <row r="47" s="3" customFormat="1" ht="38" customHeight="1" spans="1:6">
      <c r="A47" s="25" t="s">
        <v>45</v>
      </c>
      <c r="B47" s="23"/>
      <c r="C47" s="24">
        <f>SUM(C48:C49)</f>
        <v>7</v>
      </c>
      <c r="D47" s="24">
        <f>SUM(D48:D49)</f>
        <v>14</v>
      </c>
      <c r="E47" s="24">
        <f>SUM(E48:E49)</f>
        <v>3380.7</v>
      </c>
      <c r="F47" s="21"/>
    </row>
    <row r="48" s="3" customFormat="1" ht="38" customHeight="1" spans="1:6">
      <c r="A48" s="25" t="s">
        <v>46</v>
      </c>
      <c r="B48" s="23" t="s">
        <v>32</v>
      </c>
      <c r="C48" s="24">
        <v>7</v>
      </c>
      <c r="D48" s="24">
        <v>14</v>
      </c>
      <c r="E48" s="24">
        <v>3380.7</v>
      </c>
      <c r="F48" s="21"/>
    </row>
    <row r="49" s="3" customFormat="1" ht="38" customHeight="1" spans="1:6">
      <c r="A49" s="25" t="s">
        <v>47</v>
      </c>
      <c r="B49" s="23" t="s">
        <v>32</v>
      </c>
      <c r="C49" s="24"/>
      <c r="D49" s="24"/>
      <c r="E49" s="24"/>
      <c r="F49" s="21"/>
    </row>
    <row r="50" s="3" customFormat="1" ht="38" customHeight="1" spans="1:6">
      <c r="A50" s="25" t="s">
        <v>48</v>
      </c>
      <c r="B50" s="23" t="s">
        <v>32</v>
      </c>
      <c r="C50" s="24"/>
      <c r="D50" s="24"/>
      <c r="E50" s="24"/>
      <c r="F50" s="21"/>
    </row>
    <row r="51" s="3" customFormat="1" ht="38" customHeight="1" spans="1:6">
      <c r="A51" s="25" t="s">
        <v>49</v>
      </c>
      <c r="B51" s="26" t="s">
        <v>50</v>
      </c>
      <c r="C51" s="24"/>
      <c r="D51" s="24"/>
      <c r="E51" s="24"/>
      <c r="F51" s="21"/>
    </row>
    <row r="52" s="3" customFormat="1" ht="38" customHeight="1" spans="1:6">
      <c r="A52" s="27" t="s">
        <v>51</v>
      </c>
      <c r="B52" s="23" t="s">
        <v>52</v>
      </c>
      <c r="C52" s="24"/>
      <c r="D52" s="24"/>
      <c r="E52" s="24"/>
      <c r="F52" s="21"/>
    </row>
    <row r="53" s="3" customFormat="1" ht="38" customHeight="1" spans="1:6">
      <c r="A53" s="27" t="s">
        <v>53</v>
      </c>
      <c r="B53" s="23" t="s">
        <v>54</v>
      </c>
      <c r="C53" s="24">
        <v>12</v>
      </c>
      <c r="D53" s="24">
        <f>SUM(D54:D58)</f>
        <v>500</v>
      </c>
      <c r="E53" s="24">
        <f>SUM(E54:E58)</f>
        <v>100</v>
      </c>
      <c r="F53" s="21"/>
    </row>
    <row r="54" s="3" customFormat="1" ht="38" customHeight="1" spans="1:6">
      <c r="A54" s="25" t="s">
        <v>55</v>
      </c>
      <c r="B54" s="23"/>
      <c r="C54" s="24"/>
      <c r="D54" s="24">
        <v>100</v>
      </c>
      <c r="E54" s="24">
        <v>20</v>
      </c>
      <c r="F54" s="21"/>
    </row>
    <row r="55" s="3" customFormat="1" ht="38" customHeight="1" spans="1:6">
      <c r="A55" s="25" t="s">
        <v>56</v>
      </c>
      <c r="B55" s="23"/>
      <c r="C55" s="24"/>
      <c r="D55" s="24">
        <v>100</v>
      </c>
      <c r="E55" s="24">
        <v>20</v>
      </c>
      <c r="F55" s="21"/>
    </row>
    <row r="56" s="3" customFormat="1" ht="38" customHeight="1" spans="1:6">
      <c r="A56" s="25" t="s">
        <v>57</v>
      </c>
      <c r="B56" s="23"/>
      <c r="C56" s="24"/>
      <c r="D56" s="24">
        <v>100</v>
      </c>
      <c r="E56" s="24">
        <v>20</v>
      </c>
      <c r="F56" s="21"/>
    </row>
    <row r="57" s="3" customFormat="1" ht="38" customHeight="1" spans="1:6">
      <c r="A57" s="25" t="s">
        <v>58</v>
      </c>
      <c r="B57" s="23"/>
      <c r="C57" s="24"/>
      <c r="D57" s="24">
        <v>100</v>
      </c>
      <c r="E57" s="24">
        <v>20</v>
      </c>
      <c r="F57" s="21"/>
    </row>
    <row r="58" s="3" customFormat="1" ht="38" customHeight="1" spans="1:6">
      <c r="A58" s="25" t="s">
        <v>59</v>
      </c>
      <c r="B58" s="23"/>
      <c r="C58" s="24"/>
      <c r="D58" s="24">
        <v>100</v>
      </c>
      <c r="E58" s="24">
        <v>20</v>
      </c>
      <c r="F58" s="21"/>
    </row>
    <row r="59" s="3" customFormat="1" ht="38" customHeight="1" spans="1:6">
      <c r="A59" s="27" t="s">
        <v>60</v>
      </c>
      <c r="B59" s="23" t="s">
        <v>54</v>
      </c>
      <c r="C59" s="24">
        <v>1</v>
      </c>
      <c r="D59" s="24">
        <v>6731</v>
      </c>
      <c r="E59" s="24">
        <v>800</v>
      </c>
      <c r="F59" s="21"/>
    </row>
    <row r="60" s="3" customFormat="1" ht="38" customHeight="1" spans="1:6">
      <c r="A60" s="27" t="s">
        <v>61</v>
      </c>
      <c r="B60" s="23" t="s">
        <v>62</v>
      </c>
      <c r="C60" s="24">
        <v>1</v>
      </c>
      <c r="D60" s="24">
        <v>49000</v>
      </c>
      <c r="E60" s="24">
        <v>735</v>
      </c>
      <c r="F60" s="21"/>
    </row>
    <row r="61" s="3" customFormat="1" ht="38" customHeight="1" spans="1:6">
      <c r="A61" s="27" t="s">
        <v>63</v>
      </c>
      <c r="B61" s="23"/>
      <c r="C61" s="24">
        <f>SUM(C62:C67)</f>
        <v>1</v>
      </c>
      <c r="D61" s="24">
        <f>SUM(D62:D67)</f>
        <v>6000</v>
      </c>
      <c r="E61" s="24">
        <f>SUM(E62:E67)</f>
        <v>720</v>
      </c>
      <c r="F61" s="21"/>
    </row>
    <row r="62" s="3" customFormat="1" ht="38" customHeight="1" spans="1:6">
      <c r="A62" s="27" t="s">
        <v>64</v>
      </c>
      <c r="B62" s="23" t="s">
        <v>65</v>
      </c>
      <c r="C62" s="24"/>
      <c r="D62" s="24"/>
      <c r="E62" s="24"/>
      <c r="F62" s="21"/>
    </row>
    <row r="63" s="3" customFormat="1" ht="38" customHeight="1" spans="1:6">
      <c r="A63" s="27" t="s">
        <v>66</v>
      </c>
      <c r="B63" s="23" t="s">
        <v>67</v>
      </c>
      <c r="C63" s="24"/>
      <c r="D63" s="24"/>
      <c r="E63" s="24"/>
      <c r="F63" s="21"/>
    </row>
    <row r="64" s="3" customFormat="1" ht="38" customHeight="1" spans="1:6">
      <c r="A64" s="27" t="s">
        <v>68</v>
      </c>
      <c r="B64" s="23" t="s">
        <v>67</v>
      </c>
      <c r="C64" s="24"/>
      <c r="D64" s="24"/>
      <c r="E64" s="24"/>
      <c r="F64" s="21"/>
    </row>
    <row r="65" s="3" customFormat="1" ht="38" customHeight="1" spans="1:6">
      <c r="A65" s="27" t="s">
        <v>69</v>
      </c>
      <c r="B65" s="23" t="s">
        <v>70</v>
      </c>
      <c r="C65" s="24">
        <v>1</v>
      </c>
      <c r="D65" s="24">
        <v>6000</v>
      </c>
      <c r="E65" s="24">
        <v>720</v>
      </c>
      <c r="F65" s="21"/>
    </row>
    <row r="66" s="3" customFormat="1" ht="38" customHeight="1" spans="1:6">
      <c r="A66" s="27" t="s">
        <v>71</v>
      </c>
      <c r="B66" s="23" t="s">
        <v>67</v>
      </c>
      <c r="C66" s="24"/>
      <c r="D66" s="24"/>
      <c r="E66" s="24"/>
      <c r="F66" s="21"/>
    </row>
    <row r="67" s="3" customFormat="1" ht="38" customHeight="1" spans="1:6">
      <c r="A67" s="27" t="s">
        <v>72</v>
      </c>
      <c r="B67" s="23" t="s">
        <v>73</v>
      </c>
      <c r="C67" s="24"/>
      <c r="D67" s="24"/>
      <c r="E67" s="24"/>
      <c r="F67" s="21"/>
    </row>
    <row r="68" s="3" customFormat="1" ht="38" customHeight="1" spans="1:6">
      <c r="A68" s="27" t="s">
        <v>74</v>
      </c>
      <c r="B68" s="23"/>
      <c r="C68" s="24">
        <v>24</v>
      </c>
      <c r="D68" s="24">
        <f>SUM(D69:D70)</f>
        <v>14810.53</v>
      </c>
      <c r="E68" s="24">
        <f>SUM(E69:E70)</f>
        <v>7963</v>
      </c>
      <c r="F68" s="21"/>
    </row>
    <row r="69" s="3" customFormat="1" ht="38" customHeight="1" spans="1:6">
      <c r="A69" s="28" t="s">
        <v>75</v>
      </c>
      <c r="B69" s="23" t="s">
        <v>76</v>
      </c>
      <c r="C69" s="24">
        <v>12</v>
      </c>
      <c r="D69" s="24">
        <v>356.53</v>
      </c>
      <c r="E69" s="24">
        <f>456+280</f>
        <v>736</v>
      </c>
      <c r="F69" s="21"/>
    </row>
    <row r="70" s="3" customFormat="1" ht="38" customHeight="1" spans="1:6">
      <c r="A70" s="27" t="s">
        <v>77</v>
      </c>
      <c r="B70" s="23" t="s">
        <v>54</v>
      </c>
      <c r="C70" s="24">
        <v>12</v>
      </c>
      <c r="D70" s="24">
        <v>14454</v>
      </c>
      <c r="E70" s="24">
        <v>7227</v>
      </c>
      <c r="F70" s="21"/>
    </row>
    <row r="71" s="3" customFormat="1" ht="38" customHeight="1" spans="1:6">
      <c r="A71" s="22" t="s">
        <v>78</v>
      </c>
      <c r="B71" s="23"/>
      <c r="C71" s="24">
        <f>C72+C73+C74+C75+C76+C77+C78+C79+C84+C85</f>
        <v>10</v>
      </c>
      <c r="D71" s="24">
        <f>D72+D73+D74+D75+D76+D77+D78+D79+D84+D85</f>
        <v>1789</v>
      </c>
      <c r="E71" s="24">
        <f>E72+E73+E74+E75+E76+E77+E78+E79+E84+E85</f>
        <v>844.2</v>
      </c>
      <c r="F71" s="24"/>
    </row>
    <row r="72" s="3" customFormat="1" ht="38" customHeight="1" spans="1:6">
      <c r="A72" s="25" t="s">
        <v>79</v>
      </c>
      <c r="B72" s="23" t="s">
        <v>52</v>
      </c>
      <c r="C72" s="24">
        <v>4</v>
      </c>
      <c r="D72" s="24">
        <f>60+200+200+50</f>
        <v>510</v>
      </c>
      <c r="E72" s="24">
        <f>20+60+30+5</f>
        <v>115</v>
      </c>
      <c r="F72" s="21"/>
    </row>
    <row r="73" s="3" customFormat="1" ht="38" customHeight="1" spans="1:6">
      <c r="A73" s="25" t="s">
        <v>80</v>
      </c>
      <c r="B73" s="23" t="s">
        <v>52</v>
      </c>
      <c r="C73" s="24">
        <v>2</v>
      </c>
      <c r="D73" s="24">
        <v>419</v>
      </c>
      <c r="E73" s="24">
        <v>130.2</v>
      </c>
      <c r="F73" s="21"/>
    </row>
    <row r="74" s="3" customFormat="1" ht="38" customHeight="1" spans="1:6">
      <c r="A74" s="25" t="s">
        <v>81</v>
      </c>
      <c r="B74" s="23" t="s">
        <v>52</v>
      </c>
      <c r="C74" s="24">
        <v>1</v>
      </c>
      <c r="D74" s="24">
        <v>200</v>
      </c>
      <c r="E74" s="24">
        <v>30</v>
      </c>
      <c r="F74" s="21"/>
    </row>
    <row r="75" s="3" customFormat="1" ht="38" customHeight="1" spans="1:6">
      <c r="A75" s="25" t="s">
        <v>82</v>
      </c>
      <c r="B75" s="23" t="s">
        <v>32</v>
      </c>
      <c r="C75" s="24"/>
      <c r="D75" s="24"/>
      <c r="E75" s="24"/>
      <c r="F75" s="21"/>
    </row>
    <row r="76" s="3" customFormat="1" ht="38" customHeight="1" spans="1:6">
      <c r="A76" s="25" t="s">
        <v>83</v>
      </c>
      <c r="B76" s="23" t="s">
        <v>32</v>
      </c>
      <c r="C76" s="24"/>
      <c r="D76" s="24"/>
      <c r="E76" s="24"/>
      <c r="F76" s="21"/>
    </row>
    <row r="77" s="3" customFormat="1" ht="38" customHeight="1" spans="1:6">
      <c r="A77" s="25" t="s">
        <v>84</v>
      </c>
      <c r="B77" s="23" t="s">
        <v>32</v>
      </c>
      <c r="C77" s="24">
        <v>1</v>
      </c>
      <c r="D77" s="24">
        <v>3</v>
      </c>
      <c r="E77" s="24">
        <v>6</v>
      </c>
      <c r="F77" s="21"/>
    </row>
    <row r="78" s="3" customFormat="1" ht="38" customHeight="1" spans="1:6">
      <c r="A78" s="25" t="s">
        <v>85</v>
      </c>
      <c r="B78" s="23" t="s">
        <v>32</v>
      </c>
      <c r="C78" s="24"/>
      <c r="D78" s="24"/>
      <c r="E78" s="24"/>
      <c r="F78" s="21"/>
    </row>
    <row r="79" s="3" customFormat="1" ht="38" customHeight="1" spans="1:6">
      <c r="A79" s="25" t="s">
        <v>86</v>
      </c>
      <c r="B79" s="23" t="s">
        <v>52</v>
      </c>
      <c r="C79" s="24">
        <f>SUM(C80:C83)</f>
        <v>1</v>
      </c>
      <c r="D79" s="24">
        <f>SUM(D80:D83)</f>
        <v>457</v>
      </c>
      <c r="E79" s="24">
        <f>SUM(E80:E83)</f>
        <v>533</v>
      </c>
      <c r="F79" s="24"/>
    </row>
    <row r="80" s="3" customFormat="1" ht="38" customHeight="1" spans="1:6">
      <c r="A80" s="25" t="s">
        <v>87</v>
      </c>
      <c r="B80" s="23" t="s">
        <v>52</v>
      </c>
      <c r="C80" s="24"/>
      <c r="D80" s="24"/>
      <c r="E80" s="24"/>
      <c r="F80" s="21"/>
    </row>
    <row r="81" s="3" customFormat="1" ht="38" customHeight="1" spans="1:6">
      <c r="A81" s="25" t="s">
        <v>88</v>
      </c>
      <c r="B81" s="23" t="s">
        <v>52</v>
      </c>
      <c r="C81" s="24">
        <v>1</v>
      </c>
      <c r="D81" s="24">
        <f>428+29</f>
        <v>457</v>
      </c>
      <c r="E81" s="24">
        <v>533</v>
      </c>
      <c r="F81" s="21"/>
    </row>
    <row r="82" s="3" customFormat="1" ht="38" customHeight="1" spans="1:6">
      <c r="A82" s="25" t="s">
        <v>89</v>
      </c>
      <c r="B82" s="23" t="s">
        <v>52</v>
      </c>
      <c r="C82" s="24"/>
      <c r="D82" s="24"/>
      <c r="E82" s="24"/>
      <c r="F82" s="21"/>
    </row>
    <row r="83" ht="38" customHeight="1" spans="1:6">
      <c r="A83" s="25" t="s">
        <v>90</v>
      </c>
      <c r="B83" s="23" t="s">
        <v>52</v>
      </c>
      <c r="C83" s="24"/>
      <c r="D83" s="24"/>
      <c r="E83" s="24"/>
      <c r="F83" s="21"/>
    </row>
    <row r="84" ht="38" customHeight="1" spans="1:6">
      <c r="A84" s="25" t="s">
        <v>91</v>
      </c>
      <c r="B84" s="23" t="s">
        <v>52</v>
      </c>
      <c r="C84" s="24"/>
      <c r="D84" s="24"/>
      <c r="E84" s="24"/>
      <c r="F84" s="21"/>
    </row>
    <row r="85" ht="38" customHeight="1" spans="1:6">
      <c r="A85" s="25" t="s">
        <v>92</v>
      </c>
      <c r="B85" s="23" t="s">
        <v>52</v>
      </c>
      <c r="C85" s="24">
        <v>1</v>
      </c>
      <c r="D85" s="24">
        <v>200</v>
      </c>
      <c r="E85" s="24">
        <v>30</v>
      </c>
      <c r="F85" s="21"/>
    </row>
    <row r="86" ht="38" customHeight="1" spans="1:6">
      <c r="A86" s="25" t="s">
        <v>93</v>
      </c>
      <c r="B86" s="23" t="s">
        <v>52</v>
      </c>
      <c r="C86" s="24">
        <v>1</v>
      </c>
      <c r="D86" s="24">
        <v>200</v>
      </c>
      <c r="E86" s="24">
        <v>30</v>
      </c>
      <c r="F86" s="21"/>
    </row>
    <row r="87" ht="38" customHeight="1" spans="1:6">
      <c r="A87" s="22" t="s">
        <v>94</v>
      </c>
      <c r="B87" s="23"/>
      <c r="C87" s="24"/>
      <c r="D87" s="24"/>
      <c r="E87" s="24"/>
      <c r="F87" s="21"/>
    </row>
    <row r="88" ht="38" customHeight="1" spans="1:6">
      <c r="A88" s="25" t="s">
        <v>95</v>
      </c>
      <c r="B88" s="23" t="s">
        <v>32</v>
      </c>
      <c r="C88" s="24"/>
      <c r="D88" s="24"/>
      <c r="E88" s="24"/>
      <c r="F88" s="21"/>
    </row>
    <row r="89" ht="38" customHeight="1" spans="1:6">
      <c r="A89" s="25" t="s">
        <v>96</v>
      </c>
      <c r="B89" s="23" t="s">
        <v>32</v>
      </c>
      <c r="C89" s="24"/>
      <c r="D89" s="24"/>
      <c r="E89" s="24"/>
      <c r="F89" s="21"/>
    </row>
    <row r="90" ht="38" customHeight="1" spans="1:6">
      <c r="A90" s="25" t="s">
        <v>97</v>
      </c>
      <c r="B90" s="23" t="s">
        <v>32</v>
      </c>
      <c r="C90" s="24"/>
      <c r="D90" s="24"/>
      <c r="E90" s="24"/>
      <c r="F90" s="21"/>
    </row>
    <row r="91" ht="38" customHeight="1" spans="1:6">
      <c r="A91" s="25" t="s">
        <v>98</v>
      </c>
      <c r="B91" s="23" t="s">
        <v>32</v>
      </c>
      <c r="C91" s="24"/>
      <c r="D91" s="24"/>
      <c r="E91" s="24"/>
      <c r="F91" s="21"/>
    </row>
    <row r="92" ht="38" customHeight="1" spans="1:6">
      <c r="A92" s="25" t="s">
        <v>99</v>
      </c>
      <c r="B92" s="23" t="s">
        <v>32</v>
      </c>
      <c r="C92" s="24"/>
      <c r="D92" s="24"/>
      <c r="E92" s="24"/>
      <c r="F92" s="21"/>
    </row>
    <row r="93" ht="38" customHeight="1" spans="1:6">
      <c r="A93" s="22" t="s">
        <v>100</v>
      </c>
      <c r="B93" s="23"/>
      <c r="C93" s="24">
        <f>SUM(C94:C98)</f>
        <v>33</v>
      </c>
      <c r="D93" s="24">
        <f>SUM(D94:D98)</f>
        <v>33</v>
      </c>
      <c r="E93" s="24">
        <f>SUM(E94:E98)</f>
        <v>3007</v>
      </c>
      <c r="F93" s="21"/>
    </row>
    <row r="94" ht="38" customHeight="1" spans="1:6">
      <c r="A94" s="25" t="s">
        <v>101</v>
      </c>
      <c r="B94" s="23" t="s">
        <v>32</v>
      </c>
      <c r="C94" s="24">
        <v>11</v>
      </c>
      <c r="D94" s="24">
        <v>11</v>
      </c>
      <c r="E94" s="24">
        <v>440</v>
      </c>
      <c r="F94" s="21"/>
    </row>
    <row r="95" ht="38" customHeight="1" spans="1:6">
      <c r="A95" s="25" t="s">
        <v>102</v>
      </c>
      <c r="B95" s="23" t="s">
        <v>32</v>
      </c>
      <c r="C95" s="24">
        <v>14</v>
      </c>
      <c r="D95" s="24">
        <v>14</v>
      </c>
      <c r="E95" s="24">
        <v>375</v>
      </c>
      <c r="F95" s="21"/>
    </row>
    <row r="96" ht="38" customHeight="1" spans="1:6">
      <c r="A96" s="25" t="s">
        <v>103</v>
      </c>
      <c r="B96" s="23" t="s">
        <v>32</v>
      </c>
      <c r="C96" s="24">
        <v>5</v>
      </c>
      <c r="D96" s="24">
        <v>5</v>
      </c>
      <c r="E96" s="24">
        <v>1720</v>
      </c>
      <c r="F96" s="21"/>
    </row>
    <row r="97" ht="38" customHeight="1" spans="1:6">
      <c r="A97" s="25" t="s">
        <v>104</v>
      </c>
      <c r="B97" s="23" t="s">
        <v>32</v>
      </c>
      <c r="C97" s="24"/>
      <c r="D97" s="24"/>
      <c r="E97" s="24"/>
      <c r="F97" s="21"/>
    </row>
    <row r="98" ht="38" customHeight="1" spans="1:6">
      <c r="A98" s="25" t="s">
        <v>105</v>
      </c>
      <c r="B98" s="23" t="s">
        <v>32</v>
      </c>
      <c r="C98" s="24">
        <v>3</v>
      </c>
      <c r="D98" s="24">
        <v>3</v>
      </c>
      <c r="E98" s="24">
        <v>472</v>
      </c>
      <c r="F98" s="21"/>
    </row>
    <row r="99" ht="38" customHeight="1" spans="1:6">
      <c r="A99" s="22" t="s">
        <v>106</v>
      </c>
      <c r="B99" s="23" t="s">
        <v>54</v>
      </c>
      <c r="C99" s="24"/>
      <c r="D99" s="24"/>
      <c r="E99" s="24"/>
      <c r="F99" s="21"/>
    </row>
    <row r="100" ht="38" customHeight="1" spans="1:6">
      <c r="A100" s="25" t="s">
        <v>107</v>
      </c>
      <c r="B100" s="23" t="s">
        <v>54</v>
      </c>
      <c r="C100" s="24"/>
      <c r="D100" s="24"/>
      <c r="E100" s="24"/>
      <c r="F100" s="21"/>
    </row>
    <row r="101" ht="38" customHeight="1" spans="1:6">
      <c r="A101" s="25" t="s">
        <v>108</v>
      </c>
      <c r="B101" s="23" t="s">
        <v>54</v>
      </c>
      <c r="C101" s="24"/>
      <c r="D101" s="24"/>
      <c r="E101" s="24"/>
      <c r="F101" s="21"/>
    </row>
    <row r="102" ht="38" customHeight="1" spans="1:6">
      <c r="A102" s="25" t="s">
        <v>109</v>
      </c>
      <c r="B102" s="23" t="s">
        <v>54</v>
      </c>
      <c r="C102" s="24"/>
      <c r="D102" s="24"/>
      <c r="E102" s="24"/>
      <c r="F102" s="21"/>
    </row>
    <row r="103" ht="38" customHeight="1" spans="1:6">
      <c r="A103" s="22" t="s">
        <v>110</v>
      </c>
      <c r="B103" s="23" t="s">
        <v>54</v>
      </c>
      <c r="C103" s="24">
        <f>SUM(C104:C106)</f>
        <v>18</v>
      </c>
      <c r="D103" s="24">
        <f>SUM(D104:D106)</f>
        <v>10257</v>
      </c>
      <c r="E103" s="24">
        <f>SUM(E104:E106)</f>
        <v>2870</v>
      </c>
      <c r="F103" s="21"/>
    </row>
    <row r="104" ht="38" customHeight="1" spans="1:6">
      <c r="A104" s="25" t="s">
        <v>111</v>
      </c>
      <c r="B104" s="23" t="s">
        <v>54</v>
      </c>
      <c r="C104" s="24"/>
      <c r="D104" s="24"/>
      <c r="E104" s="24"/>
      <c r="F104" s="21"/>
    </row>
    <row r="105" ht="38" customHeight="1" spans="1:6">
      <c r="A105" s="25" t="s">
        <v>112</v>
      </c>
      <c r="B105" s="23" t="s">
        <v>54</v>
      </c>
      <c r="C105" s="24">
        <v>1</v>
      </c>
      <c r="D105" s="24">
        <v>6615</v>
      </c>
      <c r="E105" s="24">
        <v>300</v>
      </c>
      <c r="F105" s="21"/>
    </row>
    <row r="106" ht="38" customHeight="1" spans="1:6">
      <c r="A106" s="25" t="s">
        <v>113</v>
      </c>
      <c r="B106" s="23" t="s">
        <v>54</v>
      </c>
      <c r="C106" s="24">
        <v>17</v>
      </c>
      <c r="D106" s="24">
        <v>3642</v>
      </c>
      <c r="E106" s="24">
        <v>2570</v>
      </c>
      <c r="F106" s="21"/>
    </row>
    <row r="107" ht="38" customHeight="1" spans="1:6">
      <c r="A107" s="25" t="s">
        <v>114</v>
      </c>
      <c r="B107" s="23" t="s">
        <v>54</v>
      </c>
      <c r="C107" s="24">
        <v>17</v>
      </c>
      <c r="D107" s="24">
        <v>3642</v>
      </c>
      <c r="E107" s="24">
        <v>2570</v>
      </c>
      <c r="F107" s="21"/>
    </row>
    <row r="108" ht="38" customHeight="1" spans="1:6">
      <c r="A108" s="22" t="s">
        <v>115</v>
      </c>
      <c r="B108" s="23" t="s">
        <v>52</v>
      </c>
      <c r="C108" s="24"/>
      <c r="D108" s="24"/>
      <c r="E108" s="24"/>
      <c r="F108" s="21"/>
    </row>
    <row r="109" ht="38" customHeight="1" spans="1:6">
      <c r="A109" s="25" t="s">
        <v>116</v>
      </c>
      <c r="B109" s="23" t="s">
        <v>52</v>
      </c>
      <c r="C109" s="24"/>
      <c r="D109" s="24"/>
      <c r="E109" s="24"/>
      <c r="F109" s="21"/>
    </row>
    <row r="110" ht="38" customHeight="1" spans="1:6">
      <c r="A110" s="25" t="s">
        <v>117</v>
      </c>
      <c r="B110" s="23" t="s">
        <v>52</v>
      </c>
      <c r="C110" s="24"/>
      <c r="D110" s="24"/>
      <c r="E110" s="24"/>
      <c r="F110" s="21"/>
    </row>
    <row r="111" ht="38" customHeight="1" spans="1:6">
      <c r="A111" s="25" t="s">
        <v>118</v>
      </c>
      <c r="B111" s="23" t="s">
        <v>52</v>
      </c>
      <c r="C111" s="24"/>
      <c r="D111" s="24"/>
      <c r="E111" s="24"/>
      <c r="F111" s="21"/>
    </row>
    <row r="112" ht="38" customHeight="1" spans="1:6">
      <c r="A112" s="25" t="s">
        <v>119</v>
      </c>
      <c r="B112" s="23" t="s">
        <v>52</v>
      </c>
      <c r="C112" s="24"/>
      <c r="D112" s="24"/>
      <c r="E112" s="24"/>
      <c r="F112" s="21"/>
    </row>
    <row r="113" ht="38" customHeight="1" spans="1:6">
      <c r="A113" s="22" t="s">
        <v>120</v>
      </c>
      <c r="B113" s="23"/>
      <c r="C113" s="24">
        <f>C114+C122+C128+C129+C130+C131+C132+C137</f>
        <v>90</v>
      </c>
      <c r="D113" s="24"/>
      <c r="E113" s="24">
        <f>E114+E122+E128+E129+E130+E131+E132+E137</f>
        <v>15697.62</v>
      </c>
      <c r="F113" s="21"/>
    </row>
    <row r="114" ht="38" customHeight="1" spans="1:6">
      <c r="A114" s="25" t="s">
        <v>121</v>
      </c>
      <c r="B114" s="23"/>
      <c r="C114" s="24">
        <f>SUM(C115:C121)</f>
        <v>82</v>
      </c>
      <c r="D114" s="24">
        <f>SUM(D115:D121)</f>
        <v>153.42</v>
      </c>
      <c r="E114" s="24">
        <f>SUM(E115:E121)</f>
        <v>5895.6</v>
      </c>
      <c r="F114" s="21"/>
    </row>
    <row r="115" ht="38" customHeight="1" spans="1:6">
      <c r="A115" s="25" t="s">
        <v>122</v>
      </c>
      <c r="B115" s="23" t="s">
        <v>65</v>
      </c>
      <c r="C115" s="24"/>
      <c r="D115" s="24"/>
      <c r="E115" s="24"/>
      <c r="F115" s="21"/>
    </row>
    <row r="116" ht="38" customHeight="1" spans="1:6">
      <c r="A116" s="25" t="s">
        <v>123</v>
      </c>
      <c r="B116" s="23" t="s">
        <v>65</v>
      </c>
      <c r="C116" s="24"/>
      <c r="D116" s="24"/>
      <c r="E116" s="24"/>
      <c r="F116" s="21"/>
    </row>
    <row r="117" ht="38" customHeight="1" spans="1:6">
      <c r="A117" s="25" t="s">
        <v>124</v>
      </c>
      <c r="B117" s="23" t="s">
        <v>36</v>
      </c>
      <c r="C117" s="24"/>
      <c r="D117" s="24"/>
      <c r="E117" s="24"/>
      <c r="F117" s="21"/>
    </row>
    <row r="118" ht="38" customHeight="1" spans="1:6">
      <c r="A118" s="25" t="s">
        <v>125</v>
      </c>
      <c r="B118" s="23" t="s">
        <v>36</v>
      </c>
      <c r="C118" s="24">
        <v>22</v>
      </c>
      <c r="D118" s="24">
        <v>22</v>
      </c>
      <c r="E118" s="24">
        <v>1295</v>
      </c>
      <c r="F118" s="21"/>
    </row>
    <row r="119" ht="38" customHeight="1" spans="1:6">
      <c r="A119" s="25" t="s">
        <v>126</v>
      </c>
      <c r="B119" s="23" t="s">
        <v>67</v>
      </c>
      <c r="C119" s="24"/>
      <c r="D119" s="24"/>
      <c r="E119" s="24"/>
      <c r="F119" s="21"/>
    </row>
    <row r="120" ht="38" customHeight="1" spans="1:6">
      <c r="A120" s="25" t="s">
        <v>127</v>
      </c>
      <c r="B120" s="23" t="s">
        <v>65</v>
      </c>
      <c r="C120" s="24"/>
      <c r="D120" s="24"/>
      <c r="E120" s="24"/>
      <c r="F120" s="21"/>
    </row>
    <row r="121" ht="38" customHeight="1" spans="1:6">
      <c r="A121" s="25" t="s">
        <v>128</v>
      </c>
      <c r="B121" s="23" t="s">
        <v>65</v>
      </c>
      <c r="C121" s="24">
        <v>60</v>
      </c>
      <c r="D121" s="24">
        <f>44.1+87.32</f>
        <v>131.42</v>
      </c>
      <c r="E121" s="24">
        <v>4600.6</v>
      </c>
      <c r="F121" s="21"/>
    </row>
    <row r="122" ht="38" customHeight="1" spans="1:6">
      <c r="A122" s="25" t="s">
        <v>129</v>
      </c>
      <c r="B122" s="23"/>
      <c r="C122" s="24">
        <f>SUM(C123:C127)</f>
        <v>2</v>
      </c>
      <c r="D122" s="24">
        <f>SUM(D123:D127)</f>
        <v>2801</v>
      </c>
      <c r="E122" s="24">
        <f>SUM(E123:E127)</f>
        <v>1430.02</v>
      </c>
      <c r="F122" s="21"/>
    </row>
    <row r="123" ht="38" customHeight="1" spans="1:6">
      <c r="A123" s="25" t="s">
        <v>130</v>
      </c>
      <c r="B123" s="23" t="s">
        <v>131</v>
      </c>
      <c r="C123" s="24"/>
      <c r="D123" s="24"/>
      <c r="E123" s="24"/>
      <c r="F123" s="21"/>
    </row>
    <row r="124" ht="38" customHeight="1" spans="1:6">
      <c r="A124" s="25" t="s">
        <v>132</v>
      </c>
      <c r="B124" s="23" t="s">
        <v>131</v>
      </c>
      <c r="C124" s="24"/>
      <c r="D124" s="24"/>
      <c r="E124" s="24"/>
      <c r="F124" s="21"/>
    </row>
    <row r="125" ht="38" customHeight="1" spans="1:6">
      <c r="A125" s="25" t="s">
        <v>133</v>
      </c>
      <c r="B125" s="23" t="s">
        <v>131</v>
      </c>
      <c r="C125" s="24">
        <v>1</v>
      </c>
      <c r="D125" s="24">
        <v>1</v>
      </c>
      <c r="E125" s="24">
        <v>800</v>
      </c>
      <c r="F125" s="21"/>
    </row>
    <row r="126" ht="38" customHeight="1" spans="1:6">
      <c r="A126" s="25" t="s">
        <v>134</v>
      </c>
      <c r="B126" s="23"/>
      <c r="C126" s="24"/>
      <c r="D126" s="24"/>
      <c r="E126" s="24"/>
      <c r="F126" s="21"/>
    </row>
    <row r="127" ht="38" customHeight="1" spans="1:6">
      <c r="A127" s="25" t="s">
        <v>135</v>
      </c>
      <c r="B127" s="23" t="s">
        <v>54</v>
      </c>
      <c r="C127" s="24">
        <v>1</v>
      </c>
      <c r="D127" s="24">
        <v>2800</v>
      </c>
      <c r="E127" s="24">
        <v>630.02</v>
      </c>
      <c r="F127" s="21"/>
    </row>
    <row r="128" ht="38" customHeight="1" spans="1:6">
      <c r="A128" s="25" t="s">
        <v>136</v>
      </c>
      <c r="B128" s="23" t="s">
        <v>131</v>
      </c>
      <c r="C128" s="24">
        <v>1</v>
      </c>
      <c r="D128" s="24">
        <v>1</v>
      </c>
      <c r="E128" s="24">
        <v>5</v>
      </c>
      <c r="F128" s="21"/>
    </row>
    <row r="129" ht="38" customHeight="1" spans="1:6">
      <c r="A129" s="25" t="s">
        <v>137</v>
      </c>
      <c r="B129" s="23" t="s">
        <v>67</v>
      </c>
      <c r="C129" s="24">
        <v>1</v>
      </c>
      <c r="D129" s="24">
        <v>46000</v>
      </c>
      <c r="E129" s="24">
        <f>5900-3600</f>
        <v>2300</v>
      </c>
      <c r="F129" s="21"/>
    </row>
    <row r="130" ht="38" customHeight="1" spans="1:6">
      <c r="A130" s="25" t="s">
        <v>138</v>
      </c>
      <c r="B130" s="23" t="s">
        <v>67</v>
      </c>
      <c r="C130" s="24">
        <v>1</v>
      </c>
      <c r="D130" s="24">
        <v>72000</v>
      </c>
      <c r="E130" s="24">
        <v>3600</v>
      </c>
      <c r="F130" s="21"/>
    </row>
    <row r="131" ht="38" customHeight="1" spans="1:6">
      <c r="A131" s="25" t="s">
        <v>139</v>
      </c>
      <c r="B131" s="23" t="s">
        <v>67</v>
      </c>
      <c r="C131" s="24"/>
      <c r="D131" s="24"/>
      <c r="E131" s="24"/>
      <c r="F131" s="21"/>
    </row>
    <row r="132" ht="38" customHeight="1" spans="1:6">
      <c r="A132" s="25" t="s">
        <v>140</v>
      </c>
      <c r="B132" s="23"/>
      <c r="C132" s="24">
        <f>SUM(C133:C136)</f>
        <v>2</v>
      </c>
      <c r="D132" s="24">
        <f>SUM(D133:D136)</f>
        <v>1597</v>
      </c>
      <c r="E132" s="24">
        <f>SUM(E133:E136)</f>
        <v>273.5</v>
      </c>
      <c r="F132" s="21"/>
    </row>
    <row r="133" ht="38" customHeight="1" spans="1:6">
      <c r="A133" s="25" t="s">
        <v>141</v>
      </c>
      <c r="B133" s="23" t="s">
        <v>131</v>
      </c>
      <c r="C133" s="24">
        <v>1</v>
      </c>
      <c r="D133" s="24">
        <v>12</v>
      </c>
      <c r="E133" s="24">
        <v>115</v>
      </c>
      <c r="F133" s="21"/>
    </row>
    <row r="134" ht="38" customHeight="1" spans="1:6">
      <c r="A134" s="25" t="s">
        <v>142</v>
      </c>
      <c r="B134" s="23" t="s">
        <v>131</v>
      </c>
      <c r="C134" s="24"/>
      <c r="D134" s="24"/>
      <c r="E134" s="24"/>
      <c r="F134" s="21"/>
    </row>
    <row r="135" ht="38" customHeight="1" spans="1:6">
      <c r="A135" s="25" t="s">
        <v>143</v>
      </c>
      <c r="B135" s="23" t="s">
        <v>32</v>
      </c>
      <c r="C135" s="24"/>
      <c r="D135" s="24"/>
      <c r="E135" s="24"/>
      <c r="F135" s="21"/>
    </row>
    <row r="136" ht="38" customHeight="1" spans="1:6">
      <c r="A136" s="25" t="s">
        <v>144</v>
      </c>
      <c r="B136" s="23" t="s">
        <v>32</v>
      </c>
      <c r="C136" s="24">
        <v>1</v>
      </c>
      <c r="D136" s="24">
        <v>1585</v>
      </c>
      <c r="E136" s="24">
        <v>158.5</v>
      </c>
      <c r="F136" s="21"/>
    </row>
    <row r="137" ht="38" customHeight="1" spans="1:6">
      <c r="A137" s="25" t="s">
        <v>145</v>
      </c>
      <c r="B137" s="23" t="s">
        <v>32</v>
      </c>
      <c r="C137" s="24">
        <v>1</v>
      </c>
      <c r="D137" s="24">
        <v>12</v>
      </c>
      <c r="E137" s="24">
        <v>2193.5</v>
      </c>
      <c r="F137" s="21"/>
    </row>
    <row r="138" ht="38" customHeight="1" spans="1:6">
      <c r="A138" s="22" t="s">
        <v>146</v>
      </c>
      <c r="B138" s="23"/>
      <c r="C138" s="24">
        <v>1</v>
      </c>
      <c r="D138" s="24">
        <v>300</v>
      </c>
      <c r="E138" s="24">
        <v>300</v>
      </c>
      <c r="F138" s="21"/>
    </row>
    <row r="139" ht="38" customHeight="1" spans="1:6">
      <c r="A139" s="22" t="s">
        <v>147</v>
      </c>
      <c r="B139" s="23" t="s">
        <v>32</v>
      </c>
      <c r="C139" s="29"/>
      <c r="D139" s="29"/>
      <c r="E139" s="30"/>
      <c r="F139" s="31"/>
    </row>
  </sheetData>
  <mergeCells count="2">
    <mergeCell ref="A2:F2"/>
    <mergeCell ref="E3:F3"/>
  </mergeCell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2019-09-25T11:24:00Z</dcterms:created>
  <dcterms:modified xsi:type="dcterms:W3CDTF">2019-12-11T06:52:15Z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