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调表" sheetId="5" r:id="rId1"/>
  </sheets>
  <definedNames>
    <definedName name="_xlnm._FilterDatabase" localSheetId="0" hidden="1">调表!$A$2:$N$85</definedName>
    <definedName name="_xlnm.Print_Titles" localSheetId="0">调表!$2:$5</definedName>
  </definedNames>
  <calcPr calcId="144525"/>
</workbook>
</file>

<file path=xl/sharedStrings.xml><?xml version="1.0" encoding="utf-8"?>
<sst xmlns="http://schemas.openxmlformats.org/spreadsheetml/2006/main" count="454" uniqueCount="315">
  <si>
    <t>附件2</t>
  </si>
  <si>
    <t>合水县2021年县列重点建设项目抓促推进责任表</t>
  </si>
  <si>
    <t>单位：万元</t>
  </si>
  <si>
    <t>时间：2020年3月9日</t>
  </si>
  <si>
    <t>序号</t>
  </si>
  <si>
    <t>项目名称</t>
  </si>
  <si>
    <t>主要建设内容及规模</t>
  </si>
  <si>
    <t>建设
年限</t>
  </si>
  <si>
    <t>总投资</t>
  </si>
  <si>
    <t>2020年进展情况</t>
  </si>
  <si>
    <t>2021年目标任务</t>
  </si>
  <si>
    <t>责任单位及责任人</t>
  </si>
  <si>
    <t>配合单位及
责任人</t>
  </si>
  <si>
    <t>县级抓促领导</t>
  </si>
  <si>
    <t>备注</t>
  </si>
  <si>
    <t>完成
投资</t>
  </si>
  <si>
    <t>形象进度</t>
  </si>
  <si>
    <t>计划
投资</t>
  </si>
  <si>
    <t>主要建设内容</t>
  </si>
  <si>
    <t>合计（63个）</t>
  </si>
  <si>
    <t>一、续建（16个）</t>
  </si>
  <si>
    <t>（一）城市基础设施（7个）</t>
  </si>
  <si>
    <t>合水县城中村棚户区改造安置房（阳光苑）建设项目</t>
  </si>
  <si>
    <r>
      <rPr>
        <sz val="10"/>
        <rFont val="宋体"/>
        <charset val="134"/>
        <scheme val="minor"/>
      </rPr>
      <t>项目占地81亩，分两期建设，新建安置楼14幢，总建筑面积163800m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。</t>
    </r>
  </si>
  <si>
    <t>2017
-
2022</t>
  </si>
  <si>
    <t>一期建成投用，二期正在基础施工。</t>
  </si>
  <si>
    <t>二期主体建成。</t>
  </si>
  <si>
    <t>城投
公司
张军林</t>
  </si>
  <si>
    <t>住建局
张彦斌
棚改办
赵文辉</t>
  </si>
  <si>
    <t>安冠卿王立三
李  军
李新国</t>
  </si>
  <si>
    <t>合水县城中村棚户区改造安置房（阳光苑）小区内配套基础设施建设项目</t>
  </si>
  <si>
    <t>项目分两期建设，计划新建门房、给排水、暖通、电气绿化及亮化等设施。</t>
  </si>
  <si>
    <t>2019
-  2021</t>
  </si>
  <si>
    <t>一期建成投用。</t>
  </si>
  <si>
    <t>建成。</t>
  </si>
  <si>
    <t>合水县西华南街道路延伸工程</t>
  </si>
  <si>
    <t>新修道路长4600m、宽50m，配套附属设施建设。</t>
  </si>
  <si>
    <t>2020
-
2021</t>
  </si>
  <si>
    <t>完成管道敷设及路基工程。</t>
  </si>
  <si>
    <t>住建局
张彦斌</t>
  </si>
  <si>
    <t>自然资源局
王德海
西华池镇
贾富成</t>
  </si>
  <si>
    <t>合水县西华北街（新民路至富康路）拓宽改造工程</t>
  </si>
  <si>
    <t>新修道路长575.7m、宽34m，配套附属设施建设。</t>
  </si>
  <si>
    <t>完成给排水敷设及道路西侧非机动车道建设。</t>
  </si>
  <si>
    <t>合水县西华南街（永宁路至文景路）拓宽改造工程</t>
  </si>
  <si>
    <t>新修道路长1137.3m、宽34m，配套附属设施建设。</t>
  </si>
  <si>
    <t>合水县纬五西路道路工程</t>
  </si>
  <si>
    <t>新修道路长510m、宽24m，配套附属设施建设。</t>
  </si>
  <si>
    <t>埋设雨污水管道500m</t>
  </si>
  <si>
    <t>工业集中区
管委会
刘瑞元</t>
  </si>
  <si>
    <t>安冠卿王立三
李  军
李新国
邵森奇</t>
  </si>
  <si>
    <t>合水县司法档案业务用房建设项目</t>
  </si>
  <si>
    <r>
      <rPr>
        <sz val="10"/>
        <rFont val="宋体"/>
        <charset val="134"/>
      </rPr>
      <t>新建业务用房1幢8452.69m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，配套附属设施建设。</t>
    </r>
  </si>
  <si>
    <t>2018
-
2021</t>
  </si>
  <si>
    <t>主体建成，正在装饰装修。</t>
  </si>
  <si>
    <t>司法局
董兴荣</t>
  </si>
  <si>
    <t>档案馆
贾满兴</t>
  </si>
  <si>
    <t>王立三
崔  锋
王  峰
李新国</t>
  </si>
  <si>
    <t>（二）社会事业类（4个）</t>
  </si>
  <si>
    <t>合水一中综合教学楼建设项目</t>
  </si>
  <si>
    <r>
      <rPr>
        <sz val="10"/>
        <rFont val="宋体"/>
        <charset val="134"/>
      </rPr>
      <t>新建综合教学楼12724.2m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，配套附属设施建设。</t>
    </r>
  </si>
  <si>
    <t>完成主体工程，正在室内外装装饰。</t>
  </si>
  <si>
    <t>教科局
杨一波</t>
  </si>
  <si>
    <t>合水一中 
李军海</t>
  </si>
  <si>
    <t>何维莉
杨智兴
王建春 
刘世鹏</t>
  </si>
  <si>
    <t>合水县吉岘九年制学校教师周转宿舍建设项目</t>
  </si>
  <si>
    <t>新建教师周转宿舍楼1幢1749.92㎡，配套附属设施建设。</t>
  </si>
  <si>
    <t>基础施工。</t>
  </si>
  <si>
    <t>吉岘九年
制学校 
任国栋</t>
  </si>
  <si>
    <t>合水县人民医院诊治能力提升建设项目</t>
  </si>
  <si>
    <t>一期新建设备用房、空中连廊等。二期新建地下车库、道路硬化及铺装，配套绿化等附属设施建设。</t>
  </si>
  <si>
    <t>一期完成基础工程。</t>
  </si>
  <si>
    <t>一期建成；二期完成前期手续办理。</t>
  </si>
  <si>
    <t>卫健局 
张友岩</t>
  </si>
  <si>
    <t>县医院
刘建平</t>
  </si>
  <si>
    <t>合水县中医医院诊治能力提升建设项目</t>
  </si>
  <si>
    <t>新建给排水、消防、采暖、化粪池、电力、绿化等附属设施。</t>
  </si>
  <si>
    <t>购置施工材料。</t>
  </si>
  <si>
    <t>中医院
辛世杰</t>
  </si>
  <si>
    <t>（三）商贸流通类（2个）</t>
  </si>
  <si>
    <t>甘肃再生环境能源科技有限公司生物质能源循环经济开发建设项目</t>
  </si>
  <si>
    <t>项目占地21亩，新建生产线1条，办公楼、车间、仓库各1处，配套绿化、亮化、硬化等附属设施建设。</t>
  </si>
  <si>
    <t>2019
-
2021</t>
  </si>
  <si>
    <t>完成生产车间主体工程</t>
  </si>
  <si>
    <t>工信和
商务局
董世杰</t>
  </si>
  <si>
    <t>店子乡
李林川
陈维瑞
甘肃再生环境能源科技有限公司
白仲海</t>
  </si>
  <si>
    <t>刘小宁
李  军
王建春 
李新国
邵森奇</t>
  </si>
  <si>
    <t>合水县中通工贸有限公司建设项目</t>
  </si>
  <si>
    <t>一期新建综合楼2幢；二期新建储备库1座；三期新建职工宿舍楼及附属用房，配套附属设施建设。</t>
  </si>
  <si>
    <t>2019-2021</t>
  </si>
  <si>
    <t>1#综合楼主体建成；2#综合楼基础回填。</t>
  </si>
  <si>
    <t>一、二期建成投运</t>
  </si>
  <si>
    <t>工业集中区
管委会
刘瑞元
中通工贸
有限公司
李 峰</t>
  </si>
  <si>
    <t>（四）能源类（1个）</t>
  </si>
  <si>
    <t>合水县板桥镇田瑶村孟家肴等34个台区10千伏及以下改造工程</t>
  </si>
  <si>
    <t>新建10KV线路6.89km、0.4KV线路58.73km，安装配变34台</t>
  </si>
  <si>
    <t>立杆700根。</t>
  </si>
  <si>
    <t>供电
公司
史文学</t>
  </si>
  <si>
    <t>相关乡镇
党委书记
乡镇长</t>
  </si>
  <si>
    <t>刘小宁
李  军
燕克斌
李新国</t>
  </si>
  <si>
    <t>（五）生态环保类（2个）</t>
  </si>
  <si>
    <t>黄河流域固沟保塬水土保持综合治理工程</t>
  </si>
  <si>
    <r>
      <rPr>
        <sz val="10"/>
        <rFont val="宋体"/>
        <charset val="134"/>
        <scheme val="minor"/>
      </rPr>
      <t>保护塬面63.8km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，沟头回填加固15处，配套附属设施建设。</t>
    </r>
  </si>
  <si>
    <t>2020-2023</t>
  </si>
  <si>
    <r>
      <rPr>
        <sz val="10"/>
        <rFont val="宋体"/>
        <charset val="134"/>
      </rPr>
      <t>完成保护塬面5.71km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，治理沟头2处</t>
    </r>
  </si>
  <si>
    <r>
      <rPr>
        <sz val="10"/>
        <rFont val="宋体"/>
        <charset val="134"/>
      </rPr>
      <t>保护塬面22.33km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，治理沟头7处。</t>
    </r>
  </si>
  <si>
    <t>水保局
呼保仁</t>
  </si>
  <si>
    <t>陈会发
崔  锋
燕克斌
王振乾</t>
  </si>
  <si>
    <t>合水县西华池镇西沟畔滑坡治理二期项目</t>
  </si>
  <si>
    <t>新建削坡修整、窑洞夯填、截排水、拱行骨架护坡等工程。</t>
  </si>
  <si>
    <t>完成部分削坡、拦土坝等工程。</t>
  </si>
  <si>
    <t>自然
资源局     
王德海</t>
  </si>
  <si>
    <t>西华池镇
贾富成</t>
  </si>
  <si>
    <t>安冠卿
王立三
李  军
李新国</t>
  </si>
  <si>
    <t>二、新建（30个）</t>
  </si>
  <si>
    <t>（一）乡村振兴类（7个）</t>
  </si>
  <si>
    <t>合水县10万亩牧草保障工程</t>
  </si>
  <si>
    <t>种植紫花苜蓿4万亩，青贮玉米甜高粱5万亩，构树、燕麦黑麦草等其他牧草1万亩。</t>
  </si>
  <si>
    <t>2021
-
2023</t>
  </si>
  <si>
    <t>正在编制实施方案。</t>
  </si>
  <si>
    <t>新种紫花苜蓿4000亩，种青贮玉米、甜高粱3万亩；种植燕麦等其它牧草0.1万亩</t>
  </si>
  <si>
    <t>农业
农村局
严  浩</t>
  </si>
  <si>
    <t>合水县2021年高标准农田建设项目</t>
  </si>
  <si>
    <t>新建高标准农田15000亩。</t>
  </si>
  <si>
    <t>正在开展前期现场勘察工作。</t>
  </si>
  <si>
    <t>建成高标准农田12000亩。</t>
  </si>
  <si>
    <t>板桥镇
严柏荣
武海江</t>
  </si>
  <si>
    <t>合水县2021年农村人居环境整治项目</t>
  </si>
  <si>
    <t>新建垃圾中转站及设备用房8处，污水处理站2处；购置垃圾压缩、喷雾除臭负压除尘设备8套，一体化污水处理设备2套，垃圾压缩转运车8辆。</t>
  </si>
  <si>
    <t>正在编制可研。</t>
  </si>
  <si>
    <t>合水县10万亩瓜菜增效工程</t>
  </si>
  <si>
    <t>种植各类瓜菜10万亩。</t>
  </si>
  <si>
    <t>种植各类瓜菜8.5万亩。</t>
  </si>
  <si>
    <t>蔬菜办
李军红</t>
  </si>
  <si>
    <t>合水县10万亩果品提质工程</t>
  </si>
  <si>
    <t>新栽优质果树1万亩，郁闭园改造3万亩，退果还田1万亩，苹果直销窗口4处，引进加工企业1家。</t>
  </si>
  <si>
    <t>开展前期栽植摸底工作</t>
  </si>
  <si>
    <t>新栽优质果树4000亩，郁闭园改造1万亩，退果还田4000亩，建办苹果直销窗口1处。</t>
  </si>
  <si>
    <t>果业发展中心     刘军威</t>
  </si>
  <si>
    <t>合水县农村饮水安全巩固项目</t>
  </si>
  <si>
    <t>新建饮水安全和水质检测药品安全饮水工程1处；改造供水管道35km、蓄水池1座，配套附属设施建设。</t>
  </si>
  <si>
    <t>正在编制初设。</t>
  </si>
  <si>
    <t>水务局
杜海坤</t>
  </si>
  <si>
    <t>合水县板桥镇西庄村等4个村土地综合整治项目</t>
  </si>
  <si>
    <t>复垦整理土地43.28公顷。</t>
  </si>
  <si>
    <t>完成招投标。</t>
  </si>
  <si>
    <t>自然
资源局 
王德海</t>
  </si>
  <si>
    <t>（二）交通类（1个）</t>
  </si>
  <si>
    <t>合水县村组道路硬化工程</t>
  </si>
  <si>
    <t>硬化自然村组道路42km。</t>
  </si>
  <si>
    <t>正在施工图设计。</t>
  </si>
  <si>
    <t>交通局
杨锐龙</t>
  </si>
  <si>
    <t>刘小宁
李  军
王  峰
李新国</t>
  </si>
  <si>
    <t>（三）城市基础设施类（7个）</t>
  </si>
  <si>
    <t>合水县华浩新天地建设项目</t>
  </si>
  <si>
    <r>
      <rPr>
        <sz val="10"/>
        <rFont val="宋体"/>
        <charset val="134"/>
        <scheme val="minor"/>
      </rPr>
      <t>项目占地84.23亩，新建住宅楼8栋、酒店式公寓1栋幼儿园1所、商业综合体1栋、地下停车库1处，总建筑面积198666m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。</t>
    </r>
  </si>
  <si>
    <t>完成框架协议签订，地表清理。</t>
  </si>
  <si>
    <t>完成1-4号楼主体及地下室施工。</t>
  </si>
  <si>
    <t>西华池镇
贾富成
庆阳华浩置业有限公司
苏华林</t>
  </si>
  <si>
    <t>合水县环西小镇商住小区建设项目</t>
  </si>
  <si>
    <r>
      <rPr>
        <sz val="10"/>
        <rFont val="宋体"/>
        <charset val="134"/>
        <scheme val="minor"/>
      </rPr>
      <t>项目占地36.4亩，新建商住楼8幢61221.7m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  <scheme val="minor"/>
      </rPr>
      <t>。</t>
    </r>
  </si>
  <si>
    <t>正在基础开挖。</t>
  </si>
  <si>
    <t>主体建成。</t>
  </si>
  <si>
    <t>西华池镇
贾富成
乾丰房地产
开发有限
公司
张天忠</t>
  </si>
  <si>
    <t>合水县城区道路提质改造工程</t>
  </si>
  <si>
    <t>新修道路4条1.1km（经一路建材路、富康东西路），配套附属设施建设。</t>
  </si>
  <si>
    <t>合水县城区道路绿化工程</t>
  </si>
  <si>
    <t>对古象西路南侧、广场东路乐蟠西路及延伸段进行绿化改造。</t>
  </si>
  <si>
    <t>正在进行方案设计。</t>
  </si>
  <si>
    <t>合水县2021年度永宁路片区老旧小区改造小区配套设施项目</t>
  </si>
  <si>
    <t>对建筑主体进行改造，敷设给水管道2819米，配套雨污水、燃气、供热管道附属设施建设。</t>
  </si>
  <si>
    <t>2021
-
2022</t>
  </si>
  <si>
    <t>完成可研审批。</t>
  </si>
  <si>
    <t>敷设给水管道2819m，配套雨污水、燃气、供热管道附属设施建设。</t>
  </si>
  <si>
    <t>房产服务中心
贾宝宁</t>
  </si>
  <si>
    <t>住建局
张彦斌
自然资源局
王德海</t>
  </si>
  <si>
    <t>合水县2018年度棚户区改造阳光苑安置小区配套基础设施建设项目</t>
  </si>
  <si>
    <t>硬化铺装道路32033.86㎡，绿化42978㎡，照明75669㎡，配套附属设施建设</t>
  </si>
  <si>
    <t>正在招投标。</t>
  </si>
  <si>
    <t>完成土方、园路铺地、绿化、水景和给排水、照明等工程。</t>
  </si>
  <si>
    <t>合水县吉岘板桥派出所业务用房建设项目</t>
  </si>
  <si>
    <t>新建吉岘、板桥派出所业务用房各1幢820㎡，配套附属设施建设。</t>
  </si>
  <si>
    <t>正在谋划阶段。</t>
  </si>
  <si>
    <t>公安局
孙永璞</t>
  </si>
  <si>
    <t>吉岘镇
板桥镇
党委书记
镇长</t>
  </si>
  <si>
    <t>（四）社会事业类（4个）</t>
  </si>
  <si>
    <t>合水县三里店小学餐饮楼建设项目</t>
  </si>
  <si>
    <t>新建餐饮楼一幢4348.2㎡，配套附属设施建设。</t>
  </si>
  <si>
    <t>完成可研、初设审批</t>
  </si>
  <si>
    <t>主体二层在建。</t>
  </si>
  <si>
    <t>三里店小学
蔺春燕</t>
  </si>
  <si>
    <t>合水县职业中等专业学校学生宿舍楼建设项目</t>
  </si>
  <si>
    <t>新建双面五层框架结构学生宿舍楼一幢9560.87㎡，配套附属设施建设。</t>
  </si>
  <si>
    <t>2021-2023</t>
  </si>
  <si>
    <t>完成可研评审。</t>
  </si>
  <si>
    <t>完成基础施工。</t>
  </si>
  <si>
    <t>合水职专
 慕海涛</t>
  </si>
  <si>
    <t>合水职业中等专业学校图书实验楼建设项目</t>
  </si>
  <si>
    <t>新建四层双面框架结构图书实验楼一幢7048.67㎡。</t>
  </si>
  <si>
    <t>合水县智慧医疗建设项目</t>
  </si>
  <si>
    <t>一期新建智慧医疗信息集成平台数据中心、健康服务门户等系统；二期新建临床信息（CIS）、用药、体检、移动医护、耗材等系统；购置pda等设备。</t>
  </si>
  <si>
    <t>完成可研审批及初设评审。</t>
  </si>
  <si>
    <t>一期建成。</t>
  </si>
  <si>
    <t>县医院
刘建平
中医院
辛世杰
疾控中心
路志鹏
各乡镇
卫生院</t>
  </si>
  <si>
    <t>（五）商贸流通类（2个）</t>
  </si>
  <si>
    <t>合水县百跃羊乳干湿法生产线建设项目</t>
  </si>
  <si>
    <t>新建湿法生产线1条，万吨智能样板工厂1座，配套购置设备等。</t>
  </si>
  <si>
    <t>完成协议签订。</t>
  </si>
  <si>
    <t>建成厂房主体工程</t>
  </si>
  <si>
    <t>工业集中区
管委会
刘瑞元
百跃乳业有限公司    
张福生</t>
  </si>
  <si>
    <t>余金太刘小宁
李  军
王建春 
李新国
邵森奇</t>
  </si>
  <si>
    <t>合水县电商数字产业园供应链综合体建设项目</t>
  </si>
  <si>
    <t>新建农产品供应链示范基地及京东物流产业创新中心各1处。</t>
  </si>
  <si>
    <t>正在进行规划设计。</t>
  </si>
  <si>
    <t>建成生产车间、分拣包装中心各1处；万吨京东云仓、果品蔬菜冷藏库、库房各1处</t>
  </si>
  <si>
    <t>工业集中区
管委会
刘瑞元
庆阳云源农贸发展有限公司
丑虎炳</t>
  </si>
  <si>
    <t>（六）能源类（1个）</t>
  </si>
  <si>
    <t>合水县板桥镇西庄村何家庄等36个台区10千伏及以下改造工程</t>
  </si>
  <si>
    <t>新建10KV线路7.17km、0.4KV线路56.38km，安装配变36台</t>
  </si>
  <si>
    <t>完成实施方案编制。</t>
  </si>
  <si>
    <t>（七）生态环保类（6个）</t>
  </si>
  <si>
    <t>合水县何家畔、肖咀骨干坝建设工程</t>
  </si>
  <si>
    <t>新建骨干坝2座，配套附属设施建设。</t>
  </si>
  <si>
    <t>完成初设编制。</t>
  </si>
  <si>
    <t>何家畔镇
贾振锋
高永发
肖咀镇
齐怀亮
张亚鹏</t>
  </si>
  <si>
    <t>合水县固城川高台至何家渠村段护岸工程</t>
  </si>
  <si>
    <t>治理河长3.487km，新建堤防5.981km。</t>
  </si>
  <si>
    <t>完成初设审批。</t>
  </si>
  <si>
    <t>固城镇
赵  宇
杨  超</t>
  </si>
  <si>
    <t>合水县固城川何家渠至王昌寺村段护岸工程</t>
  </si>
  <si>
    <t>治理河长3.95km，新建堤防5.45km。</t>
  </si>
  <si>
    <t>合水县吉岘镇生活污水收集处置工程</t>
  </si>
  <si>
    <t>新建150m³/d污水处理站1座，配套附属设施建设。</t>
  </si>
  <si>
    <t>生态
环境局
董新平</t>
  </si>
  <si>
    <t>吉岘镇
柳林青
刘永龙</t>
  </si>
  <si>
    <t>陈会发
李  军
燕克斌
李新国</t>
  </si>
  <si>
    <t>合水县肖咀镇生活污水收集处置工程</t>
  </si>
  <si>
    <t>新建200m³/d污水处理站1座，配套附属设施建设。</t>
  </si>
  <si>
    <t>肖咀镇
齐怀亮
张亚鹏</t>
  </si>
  <si>
    <t>合水县集中式饮用水水源保护区监控平台及标准化建设项目</t>
  </si>
  <si>
    <t>在香水及新村水库水源地，沿边线每500米设监控系统1台；在段家集等乡镇水源地保护区新建隔离防护栏等设施。</t>
  </si>
  <si>
    <t>（八）工业类（2个）</t>
  </si>
  <si>
    <t>合水县食品加工厂建设项目</t>
  </si>
  <si>
    <t>新建生产车间、办公楼、原材料及成品库房、检验室、生产线、等设施；购置车辆等设备。</t>
  </si>
  <si>
    <t>正在选址。</t>
  </si>
  <si>
    <t>建成生产车间、库房、检验室、冷藏库、职工宿舍楼及办公楼。</t>
  </si>
  <si>
    <t>合水县启迪副食公司
石高宏</t>
  </si>
  <si>
    <t>刘小宁
李  军
王建春 
李新国</t>
  </si>
  <si>
    <t>合水县金象印刷改扩建项目</t>
  </si>
  <si>
    <t>项目占地1740㎡，改建综合办公楼3202.88㎡，生产车间及库房885.72㎡，配套附属设施建设。</t>
  </si>
  <si>
    <t>2021-
2022</t>
  </si>
  <si>
    <t>完成项目备案。</t>
  </si>
  <si>
    <t>建成生产车间。</t>
  </si>
  <si>
    <t>合水县金象
印刷公司
冯少霞</t>
  </si>
  <si>
    <t>三、前期（17个）</t>
  </si>
  <si>
    <t>G309合水至西峰段一级公路提升改造项目</t>
  </si>
  <si>
    <t>提升改造一级公路71km。</t>
  </si>
  <si>
    <t>2022
-
2024</t>
  </si>
  <si>
    <t>谋划阶段。</t>
  </si>
  <si>
    <t>配合市上完成可研审批。</t>
  </si>
  <si>
    <t>自然资源局 
王德海</t>
  </si>
  <si>
    <t>王 峰</t>
  </si>
  <si>
    <t>合水县智能停车场建设项目</t>
  </si>
  <si>
    <t>总建筑面积1133.87㎡，新建立体车库1处，停车位236辆，充电桩20个。</t>
  </si>
  <si>
    <t>完成可研编制。</t>
  </si>
  <si>
    <t>完成前期手续，具备开工条件。</t>
  </si>
  <si>
    <t>合水县圣象世界景区建设项目</t>
  </si>
  <si>
    <r>
      <rPr>
        <sz val="10"/>
        <rFont val="宋体"/>
        <charset val="134"/>
      </rPr>
      <t>项目规划占地约7.7km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，规划为“一心、一廊、三区”</t>
    </r>
  </si>
  <si>
    <t>完成规划编制。</t>
  </si>
  <si>
    <t>开展可研编制。</t>
  </si>
  <si>
    <t>文体广电和旅游局
吴建华</t>
  </si>
  <si>
    <t>文旅投公司
左  棣</t>
  </si>
  <si>
    <t>王建春</t>
  </si>
  <si>
    <t>合水县红土林景区建设项目</t>
  </si>
  <si>
    <t>打造以红土林地质观光、艺术创意、民俗体验、生态养生等功能为主导的红土艺术旅游区。</t>
  </si>
  <si>
    <t>合水县旅游补短板项目</t>
  </si>
  <si>
    <t>新建景区游园步道9386.7m</t>
  </si>
  <si>
    <t>2021
-
2024</t>
  </si>
  <si>
    <t>合水县黄河古象历史文化展厅楼及附属设施建设项目</t>
  </si>
  <si>
    <t>新建黄河古象历史文化展厅楼1幢6480㎡；改建旅游产品展示中心1处，生态停车场2552.06㎡，配套附属设施。</t>
  </si>
  <si>
    <t>陇东古石刻艺术博物馆
王继伟</t>
  </si>
  <si>
    <t>合水县黄河象大剧院建设项目</t>
  </si>
  <si>
    <t>新建大剧院1处，总规模19100㎡，配套附属设施建设</t>
  </si>
  <si>
    <t>2022
-
2023</t>
  </si>
  <si>
    <t>自然资源局
王德海</t>
  </si>
  <si>
    <t>安冠卿</t>
  </si>
  <si>
    <t>合水县环城西路提质改造工程</t>
  </si>
  <si>
    <t>新修道路长3.76km、宽36m，配套附属设施建设。</t>
  </si>
  <si>
    <t>合水县秦直广场建设项目</t>
  </si>
  <si>
    <t>新建以运动为主题广场1处，配套附属设施建设。</t>
  </si>
  <si>
    <t>合水县思文广场建设项目</t>
  </si>
  <si>
    <t>新建以剪纸为主题广场1处，配套附属设施建设。</t>
  </si>
  <si>
    <t>合水县餐厨垃圾处理项目</t>
  </si>
  <si>
    <t>项目占地2000㎡，新建日处理餐厨垃圾20吨处理场1处，配套处理、分解等处理系统</t>
  </si>
  <si>
    <t>合水县疾控中心实验楼建设项目</t>
  </si>
  <si>
    <t>新建实验楼1幢3500㎡，配套附属设施建设。</t>
  </si>
  <si>
    <t>疾控中心
路志鹏</t>
  </si>
  <si>
    <t>合水县职业中等专业学校附属工程建设项目</t>
  </si>
  <si>
    <t>新建水冲厕所一幢600平方米，大门一座300平方米，配套硬化、绿化、亮化、给排水等附属设施建设。</t>
  </si>
  <si>
    <t>合水县殡仪馆建设项目</t>
  </si>
  <si>
    <t>新建4000㎡殡仪馆1处，配套悼念厅、理事大厅等附属设施建设。</t>
  </si>
  <si>
    <t>民政局
丑  军</t>
  </si>
  <si>
    <t>合水县公安局店子、太白派出所业务用房建设项目</t>
  </si>
  <si>
    <t>新建820㎡业务用房2幢，单幢建筑面积820㎡，配套附属设施建设。</t>
  </si>
  <si>
    <t>店子乡
李林川
陈维瑞</t>
  </si>
  <si>
    <t>合水县城垃圾中转站建设项目</t>
  </si>
  <si>
    <t>新建设备间7处200㎡，配套垃圾压缩设备、清运车设施购置。</t>
  </si>
  <si>
    <t>正在开展前期。</t>
  </si>
  <si>
    <t>城管局
黄  河</t>
  </si>
  <si>
    <t>自然资源局
王德海
生态环境局
董新平
住建局
张彦斌</t>
  </si>
  <si>
    <t>合水县苗村河治理项目</t>
  </si>
  <si>
    <t>计划新建护岸7.3km。</t>
  </si>
  <si>
    <t>正在编制可行性研究报告。</t>
  </si>
  <si>
    <t>太白镇
李世龙
刘  坚</t>
  </si>
  <si>
    <t>燕克斌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</si>
</sst>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.5"/>
      <name val="宋体"/>
      <charset val="134"/>
    </font>
    <font>
      <sz val="24"/>
      <name val="方正小标宋简体"/>
      <charset val="134"/>
    </font>
    <font>
      <b/>
      <sz val="10.5"/>
      <name val="宋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b/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vertAlign val="superscript"/>
      <sz val="10"/>
      <name val="宋体"/>
      <charset val="134"/>
    </font>
    <font>
      <vertAlign val="superscript"/>
      <sz val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/>
    <xf numFmtId="0" fontId="0" fillId="12" borderId="14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21" fillId="0" borderId="0"/>
    <xf numFmtId="0" fontId="20" fillId="4" borderId="12" applyNumberFormat="0" applyAlignment="0" applyProtection="0">
      <alignment vertical="center"/>
    </xf>
    <xf numFmtId="0" fontId="32" fillId="16" borderId="16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0" borderId="0"/>
    <xf numFmtId="0" fontId="24" fillId="3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36" fillId="0" borderId="0"/>
  </cellStyleXfs>
  <cellXfs count="1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2" borderId="0" xfId="0" applyFont="1" applyFill="1" applyBorder="1" applyAlignment="1"/>
    <xf numFmtId="0" fontId="4" fillId="0" borderId="0" xfId="0" applyFont="1" applyFill="1" applyBorder="1" applyAlignment="1"/>
    <xf numFmtId="0" fontId="4" fillId="2" borderId="0" xfId="0" applyFont="1" applyFill="1" applyBorder="1" applyAlignment="1"/>
    <xf numFmtId="0" fontId="1" fillId="2" borderId="0" xfId="0" applyFont="1" applyFill="1" applyBorder="1" applyAlignment="1"/>
    <xf numFmtId="0" fontId="5" fillId="0" borderId="0" xfId="0" applyFont="1" applyFill="1" applyBorder="1" applyAlignment="1"/>
    <xf numFmtId="0" fontId="6" fillId="2" borderId="0" xfId="0" applyFont="1" applyFill="1" applyBorder="1" applyAlignment="1"/>
    <xf numFmtId="0" fontId="6" fillId="0" borderId="0" xfId="0" applyFont="1" applyFill="1" applyBorder="1" applyAlignment="1"/>
    <xf numFmtId="0" fontId="5" fillId="2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justify"/>
    </xf>
    <xf numFmtId="177" fontId="6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justify"/>
    </xf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0" fontId="5" fillId="0" borderId="1" xfId="6" applyNumberFormat="1" applyFont="1" applyFill="1" applyBorder="1" applyAlignment="1" applyProtection="1">
      <alignment horizontal="justify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46" applyFont="1" applyFill="1" applyBorder="1" applyAlignment="1">
      <alignment horizontal="justify" vertical="center" wrapText="1"/>
    </xf>
    <xf numFmtId="0" fontId="5" fillId="0" borderId="1" xfId="46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4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justify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0" fontId="10" fillId="0" borderId="1" xfId="46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5" xfId="46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46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1" xfId="46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/>
    <xf numFmtId="0" fontId="10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" xfId="55" applyFont="1" applyFill="1" applyBorder="1" applyAlignment="1">
      <alignment horizontal="center" vertical="center" wrapText="1"/>
    </xf>
    <xf numFmtId="0" fontId="5" fillId="0" borderId="3" xfId="55" applyFont="1" applyFill="1" applyBorder="1" applyAlignment="1">
      <alignment horizontal="center" vertical="center" wrapText="1"/>
    </xf>
    <xf numFmtId="0" fontId="5" fillId="0" borderId="4" xfId="55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0" fontId="5" fillId="0" borderId="1" xfId="54" applyFont="1" applyFill="1" applyBorder="1" applyAlignment="1">
      <alignment horizontal="justify" vertical="center" wrapText="1"/>
    </xf>
    <xf numFmtId="0" fontId="5" fillId="0" borderId="1" xfId="28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justify" vertical="center"/>
    </xf>
    <xf numFmtId="0" fontId="5" fillId="0" borderId="1" xfId="55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?鹎%U龡&amp;H?_x0008__x001c__x001c_?_x0007__x0001__x0001_ 2 3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31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9" xfId="54"/>
    <cellStyle name="常规 3" xfId="55"/>
    <cellStyle name="常规 7" xfId="56"/>
    <cellStyle name="常规 126" xfId="5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"/>
  <sheetViews>
    <sheetView showZeros="0" tabSelected="1" view="pageBreakPreview" zoomScaleNormal="100" zoomScaleSheetLayoutView="100" workbookViewId="0">
      <selection activeCell="A2" sqref="A2:N2"/>
    </sheetView>
  </sheetViews>
  <sheetFormatPr defaultColWidth="9" defaultRowHeight="12.75"/>
  <cols>
    <col min="1" max="2" width="3.5" style="12" customWidth="1"/>
    <col min="3" max="3" width="18.8916666666667" style="13" customWidth="1"/>
    <col min="4" max="4" width="23.3833333333333" style="14" customWidth="1"/>
    <col min="5" max="5" width="4.89166666666667" style="12" customWidth="1"/>
    <col min="6" max="6" width="8.125" style="15" customWidth="1"/>
    <col min="7" max="7" width="7" style="15" customWidth="1"/>
    <col min="8" max="8" width="18.8833333333333" style="16" customWidth="1"/>
    <col min="9" max="9" width="8.5" style="15" customWidth="1"/>
    <col min="10" max="10" width="15.05" style="14" customWidth="1"/>
    <col min="11" max="11" width="6.875" style="12" customWidth="1"/>
    <col min="12" max="12" width="11.3916666666667" style="12" customWidth="1"/>
    <col min="13" max="13" width="6.63333333333333" style="12" customWidth="1"/>
    <col min="14" max="14" width="4.875" style="12" customWidth="1"/>
    <col min="15" max="16384" width="9" style="10"/>
  </cols>
  <sheetData>
    <row r="1" ht="13.5" spans="1:3">
      <c r="A1" s="17" t="s">
        <v>0</v>
      </c>
      <c r="B1" s="17"/>
      <c r="C1" s="17"/>
    </row>
    <row r="2" ht="32.1" customHeight="1" spans="1:14">
      <c r="A2" s="18" t="s">
        <v>1</v>
      </c>
      <c r="B2" s="18"/>
      <c r="C2" s="19"/>
      <c r="D2" s="20"/>
      <c r="E2" s="18"/>
      <c r="F2" s="18"/>
      <c r="G2" s="18"/>
      <c r="H2" s="20"/>
      <c r="I2" s="18"/>
      <c r="J2" s="20"/>
      <c r="K2" s="18"/>
      <c r="L2" s="18"/>
      <c r="M2" s="18"/>
      <c r="N2" s="18"/>
    </row>
    <row r="3" s="1" customFormat="1" ht="15" customHeight="1" spans="1:14">
      <c r="A3" s="21"/>
      <c r="B3" s="21"/>
      <c r="C3" s="21"/>
      <c r="D3" s="21"/>
      <c r="E3" s="22"/>
      <c r="F3" s="23"/>
      <c r="G3" s="23"/>
      <c r="H3" s="24"/>
      <c r="I3" s="69"/>
      <c r="J3" s="24" t="s">
        <v>2</v>
      </c>
      <c r="K3" s="70" t="s">
        <v>3</v>
      </c>
      <c r="L3" s="70"/>
      <c r="M3" s="70"/>
      <c r="N3" s="70"/>
    </row>
    <row r="4" s="2" customFormat="1" ht="28" customHeight="1" spans="1:14">
      <c r="A4" s="25" t="s">
        <v>4</v>
      </c>
      <c r="B4" s="25"/>
      <c r="C4" s="25" t="s">
        <v>5</v>
      </c>
      <c r="D4" s="25" t="s">
        <v>6</v>
      </c>
      <c r="E4" s="25" t="s">
        <v>7</v>
      </c>
      <c r="F4" s="26" t="s">
        <v>8</v>
      </c>
      <c r="G4" s="26" t="s">
        <v>9</v>
      </c>
      <c r="H4" s="27"/>
      <c r="I4" s="26" t="s">
        <v>10</v>
      </c>
      <c r="J4" s="71"/>
      <c r="K4" s="26" t="s">
        <v>11</v>
      </c>
      <c r="L4" s="26" t="s">
        <v>12</v>
      </c>
      <c r="M4" s="26" t="s">
        <v>13</v>
      </c>
      <c r="N4" s="26" t="s">
        <v>14</v>
      </c>
    </row>
    <row r="5" s="2" customFormat="1" ht="30" customHeight="1" spans="1:14">
      <c r="A5" s="25"/>
      <c r="B5" s="25"/>
      <c r="C5" s="25"/>
      <c r="D5" s="25"/>
      <c r="E5" s="25"/>
      <c r="F5" s="26"/>
      <c r="G5" s="26" t="s">
        <v>15</v>
      </c>
      <c r="H5" s="26" t="s">
        <v>16</v>
      </c>
      <c r="I5" s="26" t="s">
        <v>17</v>
      </c>
      <c r="J5" s="25" t="s">
        <v>18</v>
      </c>
      <c r="K5" s="26"/>
      <c r="L5" s="26"/>
      <c r="M5" s="26"/>
      <c r="N5" s="26"/>
    </row>
    <row r="6" s="3" customFormat="1" ht="20" customHeight="1" spans="1:14">
      <c r="A6" s="28" t="s">
        <v>19</v>
      </c>
      <c r="B6" s="28"/>
      <c r="C6" s="28"/>
      <c r="D6" s="29"/>
      <c r="E6" s="30"/>
      <c r="F6" s="31">
        <f>F7+F29+F68</f>
        <v>974006</v>
      </c>
      <c r="G6" s="31">
        <f>G7+G29+G68</f>
        <v>64163</v>
      </c>
      <c r="H6" s="31">
        <f>H7+H29+H68</f>
        <v>0</v>
      </c>
      <c r="I6" s="31">
        <f>I7+I29+I68</f>
        <v>162893</v>
      </c>
      <c r="J6" s="29"/>
      <c r="K6" s="30"/>
      <c r="L6" s="30"/>
      <c r="M6" s="30"/>
      <c r="N6" s="30"/>
    </row>
    <row r="7" s="3" customFormat="1" ht="17" customHeight="1" spans="1:14">
      <c r="A7" s="25" t="s">
        <v>20</v>
      </c>
      <c r="B7" s="25"/>
      <c r="C7" s="25"/>
      <c r="D7" s="29"/>
      <c r="E7" s="30"/>
      <c r="F7" s="31">
        <v>133074</v>
      </c>
      <c r="G7" s="31">
        <v>64163</v>
      </c>
      <c r="H7" s="31">
        <f>H8++H16+H21+H24+H26</f>
        <v>0</v>
      </c>
      <c r="I7" s="31">
        <f>I8+I16+I21+I24+I26</f>
        <v>60013</v>
      </c>
      <c r="J7" s="29"/>
      <c r="K7" s="30"/>
      <c r="L7" s="30"/>
      <c r="M7" s="30"/>
      <c r="N7" s="30"/>
    </row>
    <row r="8" s="1" customFormat="1" ht="27" customHeight="1" spans="1:14">
      <c r="A8" s="32" t="s">
        <v>21</v>
      </c>
      <c r="B8" s="32"/>
      <c r="C8" s="32"/>
      <c r="D8" s="33"/>
      <c r="E8" s="28"/>
      <c r="F8" s="28">
        <f>SUM(F9:F15)</f>
        <v>104813</v>
      </c>
      <c r="G8" s="28">
        <f>SUM(G9:G15)</f>
        <v>53563.2</v>
      </c>
      <c r="H8" s="28">
        <f>SUM(H9:H15)</f>
        <v>0</v>
      </c>
      <c r="I8" s="28">
        <f>SUM(I9:I15)</f>
        <v>48106</v>
      </c>
      <c r="J8" s="33"/>
      <c r="K8" s="72"/>
      <c r="L8" s="73"/>
      <c r="M8" s="73"/>
      <c r="N8" s="74"/>
    </row>
    <row r="9" s="1" customFormat="1" ht="40" customHeight="1" spans="1:14">
      <c r="A9" s="34">
        <v>1</v>
      </c>
      <c r="B9" s="34">
        <v>1</v>
      </c>
      <c r="C9" s="35" t="s">
        <v>22</v>
      </c>
      <c r="D9" s="35" t="s">
        <v>23</v>
      </c>
      <c r="E9" s="34" t="s">
        <v>24</v>
      </c>
      <c r="F9" s="34">
        <v>72144</v>
      </c>
      <c r="G9" s="34">
        <v>39000</v>
      </c>
      <c r="H9" s="35" t="s">
        <v>25</v>
      </c>
      <c r="I9" s="34">
        <v>30000</v>
      </c>
      <c r="J9" s="35" t="s">
        <v>26</v>
      </c>
      <c r="K9" s="75" t="s">
        <v>27</v>
      </c>
      <c r="L9" s="76" t="s">
        <v>28</v>
      </c>
      <c r="M9" s="37" t="s">
        <v>29</v>
      </c>
      <c r="N9" s="77"/>
    </row>
    <row r="10" s="4" customFormat="1" ht="52" customHeight="1" spans="1:14">
      <c r="A10" s="34">
        <v>2</v>
      </c>
      <c r="B10" s="34">
        <v>2</v>
      </c>
      <c r="C10" s="36" t="s">
        <v>30</v>
      </c>
      <c r="D10" s="35" t="s">
        <v>31</v>
      </c>
      <c r="E10" s="37" t="s">
        <v>32</v>
      </c>
      <c r="F10" s="37">
        <v>3605</v>
      </c>
      <c r="G10" s="38">
        <v>667</v>
      </c>
      <c r="H10" s="39" t="s">
        <v>33</v>
      </c>
      <c r="I10" s="38">
        <f t="shared" ref="I10:I13" si="0">F10-G10</f>
        <v>2938</v>
      </c>
      <c r="J10" s="39" t="s">
        <v>34</v>
      </c>
      <c r="K10" s="78"/>
      <c r="L10" s="79"/>
      <c r="M10" s="37"/>
      <c r="N10" s="37"/>
    </row>
    <row r="11" s="1" customFormat="1" ht="39" customHeight="1" spans="1:14">
      <c r="A11" s="34">
        <v>3</v>
      </c>
      <c r="B11" s="34">
        <v>3</v>
      </c>
      <c r="C11" s="35" t="s">
        <v>35</v>
      </c>
      <c r="D11" s="35" t="s">
        <v>36</v>
      </c>
      <c r="E11" s="37" t="s">
        <v>37</v>
      </c>
      <c r="F11" s="40">
        <v>20472</v>
      </c>
      <c r="G11" s="40">
        <v>9213</v>
      </c>
      <c r="H11" s="41" t="s">
        <v>38</v>
      </c>
      <c r="I11" s="40">
        <f t="shared" si="0"/>
        <v>11259</v>
      </c>
      <c r="J11" s="41" t="s">
        <v>34</v>
      </c>
      <c r="K11" s="34" t="s">
        <v>39</v>
      </c>
      <c r="L11" s="76" t="s">
        <v>40</v>
      </c>
      <c r="M11" s="37"/>
      <c r="N11" s="77"/>
    </row>
    <row r="12" s="1" customFormat="1" ht="42" customHeight="1" spans="1:14">
      <c r="A12" s="34">
        <v>4</v>
      </c>
      <c r="B12" s="34">
        <v>4</v>
      </c>
      <c r="C12" s="36" t="s">
        <v>41</v>
      </c>
      <c r="D12" s="42" t="s">
        <v>42</v>
      </c>
      <c r="E12" s="37" t="s">
        <v>37</v>
      </c>
      <c r="F12" s="43">
        <v>1580</v>
      </c>
      <c r="G12" s="38">
        <f>F12*0.3</f>
        <v>474</v>
      </c>
      <c r="H12" s="39" t="s">
        <v>43</v>
      </c>
      <c r="I12" s="40">
        <f t="shared" si="0"/>
        <v>1106</v>
      </c>
      <c r="J12" s="44" t="s">
        <v>34</v>
      </c>
      <c r="K12" s="34"/>
      <c r="L12" s="80"/>
      <c r="M12" s="37"/>
      <c r="N12" s="37"/>
    </row>
    <row r="13" s="1" customFormat="1" ht="42" customHeight="1" spans="1:14">
      <c r="A13" s="34">
        <v>5</v>
      </c>
      <c r="B13" s="34">
        <v>5</v>
      </c>
      <c r="C13" s="36" t="s">
        <v>44</v>
      </c>
      <c r="D13" s="44" t="s">
        <v>45</v>
      </c>
      <c r="E13" s="37" t="s">
        <v>37</v>
      </c>
      <c r="F13" s="43">
        <v>1512</v>
      </c>
      <c r="G13" s="38">
        <f>F13*0.35</f>
        <v>529.2</v>
      </c>
      <c r="H13" s="39" t="s">
        <v>43</v>
      </c>
      <c r="I13" s="40">
        <v>983</v>
      </c>
      <c r="J13" s="44" t="s">
        <v>34</v>
      </c>
      <c r="K13" s="34"/>
      <c r="L13" s="79"/>
      <c r="M13" s="37"/>
      <c r="N13" s="37"/>
    </row>
    <row r="14" s="1" customFormat="1" ht="68" customHeight="1" spans="1:14">
      <c r="A14" s="34">
        <v>6</v>
      </c>
      <c r="B14" s="34">
        <v>6</v>
      </c>
      <c r="C14" s="36" t="s">
        <v>46</v>
      </c>
      <c r="D14" s="44" t="s">
        <v>47</v>
      </c>
      <c r="E14" s="37" t="s">
        <v>37</v>
      </c>
      <c r="F14" s="43">
        <v>1207</v>
      </c>
      <c r="G14" s="38">
        <v>380</v>
      </c>
      <c r="H14" s="39" t="s">
        <v>48</v>
      </c>
      <c r="I14" s="38">
        <v>827</v>
      </c>
      <c r="J14" s="44" t="s">
        <v>34</v>
      </c>
      <c r="K14" s="34"/>
      <c r="L14" s="37" t="s">
        <v>49</v>
      </c>
      <c r="M14" s="79" t="s">
        <v>50</v>
      </c>
      <c r="N14" s="37"/>
    </row>
    <row r="15" s="3" customFormat="1" ht="55" customHeight="1" spans="1:14">
      <c r="A15" s="34">
        <v>7</v>
      </c>
      <c r="B15" s="34">
        <v>7</v>
      </c>
      <c r="C15" s="36" t="s">
        <v>51</v>
      </c>
      <c r="D15" s="44" t="s">
        <v>52</v>
      </c>
      <c r="E15" s="37" t="s">
        <v>53</v>
      </c>
      <c r="F15" s="37">
        <v>4293</v>
      </c>
      <c r="G15" s="38">
        <v>3300</v>
      </c>
      <c r="H15" s="39" t="s">
        <v>54</v>
      </c>
      <c r="I15" s="38">
        <v>993</v>
      </c>
      <c r="J15" s="39" t="s">
        <v>34</v>
      </c>
      <c r="K15" s="37" t="s">
        <v>55</v>
      </c>
      <c r="L15" s="37" t="s">
        <v>56</v>
      </c>
      <c r="M15" s="37" t="s">
        <v>57</v>
      </c>
      <c r="N15" s="81"/>
    </row>
    <row r="16" s="1" customFormat="1" ht="23.45" customHeight="1" spans="1:14">
      <c r="A16" s="32" t="s">
        <v>58</v>
      </c>
      <c r="B16" s="32"/>
      <c r="C16" s="32"/>
      <c r="D16" s="33"/>
      <c r="E16" s="28"/>
      <c r="F16" s="28">
        <f>SUM(F17:F20)</f>
        <v>12297</v>
      </c>
      <c r="G16" s="28">
        <f>SUM(G17:G20)</f>
        <v>4380</v>
      </c>
      <c r="H16" s="28">
        <f>SUM(H17:H20)</f>
        <v>0</v>
      </c>
      <c r="I16" s="28">
        <f>SUM(I17:I20)</f>
        <v>4063</v>
      </c>
      <c r="J16" s="33"/>
      <c r="K16" s="82"/>
      <c r="L16" s="73"/>
      <c r="M16" s="73"/>
      <c r="N16" s="74"/>
    </row>
    <row r="17" s="1" customFormat="1" ht="38" customHeight="1" spans="1:14">
      <c r="A17" s="37">
        <v>8</v>
      </c>
      <c r="B17" s="37">
        <v>1</v>
      </c>
      <c r="C17" s="36" t="s">
        <v>59</v>
      </c>
      <c r="D17" s="44" t="s">
        <v>60</v>
      </c>
      <c r="E17" s="37" t="s">
        <v>37</v>
      </c>
      <c r="F17" s="37">
        <v>4395</v>
      </c>
      <c r="G17" s="38">
        <v>3000</v>
      </c>
      <c r="H17" s="39" t="s">
        <v>61</v>
      </c>
      <c r="I17" s="38">
        <v>1395</v>
      </c>
      <c r="J17" s="39" t="s">
        <v>34</v>
      </c>
      <c r="K17" s="54" t="s">
        <v>62</v>
      </c>
      <c r="L17" s="37" t="s">
        <v>63</v>
      </c>
      <c r="M17" s="76" t="s">
        <v>64</v>
      </c>
      <c r="N17" s="37"/>
    </row>
    <row r="18" s="1" customFormat="1" ht="42" customHeight="1" spans="1:14">
      <c r="A18" s="37">
        <v>9</v>
      </c>
      <c r="B18" s="37">
        <v>2</v>
      </c>
      <c r="C18" s="36" t="s">
        <v>65</v>
      </c>
      <c r="D18" s="44" t="s">
        <v>66</v>
      </c>
      <c r="E18" s="37" t="s">
        <v>37</v>
      </c>
      <c r="F18" s="37">
        <v>580</v>
      </c>
      <c r="G18" s="38">
        <v>80</v>
      </c>
      <c r="H18" s="39" t="s">
        <v>67</v>
      </c>
      <c r="I18" s="38">
        <v>500</v>
      </c>
      <c r="J18" s="39" t="s">
        <v>34</v>
      </c>
      <c r="K18" s="54"/>
      <c r="L18" s="37" t="s">
        <v>68</v>
      </c>
      <c r="M18" s="80"/>
      <c r="N18" s="37"/>
    </row>
    <row r="19" s="1" customFormat="1" ht="54" customHeight="1" spans="1:14">
      <c r="A19" s="37">
        <v>10</v>
      </c>
      <c r="B19" s="37">
        <v>3</v>
      </c>
      <c r="C19" s="36" t="s">
        <v>69</v>
      </c>
      <c r="D19" s="45" t="s">
        <v>70</v>
      </c>
      <c r="E19" s="37" t="s">
        <v>37</v>
      </c>
      <c r="F19" s="37">
        <v>6054</v>
      </c>
      <c r="G19" s="38">
        <v>1000</v>
      </c>
      <c r="H19" s="39" t="s">
        <v>71</v>
      </c>
      <c r="I19" s="38">
        <v>1200</v>
      </c>
      <c r="J19" s="39" t="s">
        <v>72</v>
      </c>
      <c r="K19" s="37" t="s">
        <v>73</v>
      </c>
      <c r="L19" s="37" t="s">
        <v>74</v>
      </c>
      <c r="M19" s="80"/>
      <c r="N19" s="37"/>
    </row>
    <row r="20" s="1" customFormat="1" ht="38" customHeight="1" spans="1:14">
      <c r="A20" s="37">
        <v>11</v>
      </c>
      <c r="B20" s="37">
        <v>4</v>
      </c>
      <c r="C20" s="36" t="s">
        <v>75</v>
      </c>
      <c r="D20" s="44" t="s">
        <v>76</v>
      </c>
      <c r="E20" s="37" t="s">
        <v>37</v>
      </c>
      <c r="F20" s="37">
        <v>1268</v>
      </c>
      <c r="G20" s="37">
        <v>300</v>
      </c>
      <c r="H20" s="44" t="s">
        <v>77</v>
      </c>
      <c r="I20" s="38">
        <v>968</v>
      </c>
      <c r="J20" s="44" t="s">
        <v>34</v>
      </c>
      <c r="K20" s="37"/>
      <c r="L20" s="37" t="s">
        <v>78</v>
      </c>
      <c r="M20" s="79"/>
      <c r="N20" s="37"/>
    </row>
    <row r="21" s="1" customFormat="1" ht="19" customHeight="1" spans="1:14">
      <c r="A21" s="32" t="s">
        <v>79</v>
      </c>
      <c r="B21" s="32"/>
      <c r="C21" s="32"/>
      <c r="D21" s="33"/>
      <c r="E21" s="28"/>
      <c r="F21" s="28">
        <f>SUM(F22:F23)</f>
        <v>11600</v>
      </c>
      <c r="G21" s="28">
        <f>SUM(G22:G23)</f>
        <v>5000</v>
      </c>
      <c r="H21" s="28">
        <f>SUM(H22:H23)</f>
        <v>0</v>
      </c>
      <c r="I21" s="28">
        <f>SUM(I22:I23)</f>
        <v>5800</v>
      </c>
      <c r="J21" s="33"/>
      <c r="K21" s="82"/>
      <c r="L21" s="73"/>
      <c r="M21" s="73"/>
      <c r="N21" s="74"/>
    </row>
    <row r="22" s="1" customFormat="1" ht="88" customHeight="1" spans="1:14">
      <c r="A22" s="37">
        <v>12</v>
      </c>
      <c r="B22" s="37">
        <v>1</v>
      </c>
      <c r="C22" s="44" t="s">
        <v>80</v>
      </c>
      <c r="D22" s="44" t="s">
        <v>81</v>
      </c>
      <c r="E22" s="37" t="s">
        <v>82</v>
      </c>
      <c r="F22" s="37">
        <v>8600</v>
      </c>
      <c r="G22" s="37">
        <v>4000</v>
      </c>
      <c r="H22" s="44" t="s">
        <v>83</v>
      </c>
      <c r="I22" s="37">
        <v>4600</v>
      </c>
      <c r="J22" s="44" t="s">
        <v>34</v>
      </c>
      <c r="K22" s="76" t="s">
        <v>84</v>
      </c>
      <c r="L22" s="37" t="s">
        <v>85</v>
      </c>
      <c r="M22" s="76" t="s">
        <v>86</v>
      </c>
      <c r="N22" s="73"/>
    </row>
    <row r="23" s="5" customFormat="1" ht="76" customHeight="1" spans="1:14">
      <c r="A23" s="37">
        <v>13</v>
      </c>
      <c r="B23" s="37">
        <v>2</v>
      </c>
      <c r="C23" s="46" t="s">
        <v>87</v>
      </c>
      <c r="D23" s="46" t="s">
        <v>88</v>
      </c>
      <c r="E23" s="37" t="s">
        <v>89</v>
      </c>
      <c r="F23" s="43">
        <v>3000</v>
      </c>
      <c r="G23" s="43">
        <v>1000</v>
      </c>
      <c r="H23" s="47" t="s">
        <v>90</v>
      </c>
      <c r="I23" s="43">
        <v>1200</v>
      </c>
      <c r="J23" s="47" t="s">
        <v>91</v>
      </c>
      <c r="K23" s="79"/>
      <c r="L23" s="37" t="s">
        <v>92</v>
      </c>
      <c r="M23" s="79"/>
      <c r="N23" s="83"/>
    </row>
    <row r="24" s="6" customFormat="1" ht="19" customHeight="1" spans="1:14">
      <c r="A24" s="32" t="s">
        <v>93</v>
      </c>
      <c r="B24" s="32"/>
      <c r="C24" s="32"/>
      <c r="D24" s="46"/>
      <c r="E24" s="37"/>
      <c r="F24" s="48">
        <f>F25</f>
        <v>1364</v>
      </c>
      <c r="G24" s="48">
        <f>G25</f>
        <v>680</v>
      </c>
      <c r="H24" s="48"/>
      <c r="I24" s="48">
        <f>I25</f>
        <v>684</v>
      </c>
      <c r="J24" s="47"/>
      <c r="K24" s="79"/>
      <c r="L24" s="37"/>
      <c r="M24" s="79"/>
      <c r="N24" s="83"/>
    </row>
    <row r="25" s="5" customFormat="1" ht="51" customHeight="1" spans="1:14">
      <c r="A25" s="37">
        <v>14</v>
      </c>
      <c r="B25" s="37">
        <v>1</v>
      </c>
      <c r="C25" s="49" t="s">
        <v>94</v>
      </c>
      <c r="D25" s="49" t="s">
        <v>95</v>
      </c>
      <c r="E25" s="50" t="s">
        <v>37</v>
      </c>
      <c r="F25" s="37">
        <v>1364</v>
      </c>
      <c r="G25" s="37">
        <v>680</v>
      </c>
      <c r="H25" s="49" t="s">
        <v>96</v>
      </c>
      <c r="I25" s="37">
        <v>684</v>
      </c>
      <c r="J25" s="49" t="s">
        <v>34</v>
      </c>
      <c r="K25" s="50" t="s">
        <v>97</v>
      </c>
      <c r="L25" s="50" t="s">
        <v>98</v>
      </c>
      <c r="M25" s="84" t="s">
        <v>99</v>
      </c>
      <c r="N25" s="81"/>
    </row>
    <row r="26" s="1" customFormat="1" ht="18" customHeight="1" spans="1:14">
      <c r="A26" s="32" t="s">
        <v>100</v>
      </c>
      <c r="B26" s="32"/>
      <c r="C26" s="32"/>
      <c r="D26" s="33"/>
      <c r="E26" s="28"/>
      <c r="F26" s="28">
        <v>3000</v>
      </c>
      <c r="G26" s="28">
        <v>540</v>
      </c>
      <c r="H26" s="28">
        <f>SUM(H27:H27)</f>
        <v>0</v>
      </c>
      <c r="I26" s="28">
        <v>1360</v>
      </c>
      <c r="J26" s="33"/>
      <c r="K26" s="50"/>
      <c r="L26" s="73"/>
      <c r="M26" s="73"/>
      <c r="N26" s="74"/>
    </row>
    <row r="27" s="7" customFormat="1" ht="56" customHeight="1" spans="1:14">
      <c r="A27" s="37">
        <v>15</v>
      </c>
      <c r="B27" s="37">
        <v>1</v>
      </c>
      <c r="C27" s="36" t="s">
        <v>101</v>
      </c>
      <c r="D27" s="51" t="s">
        <v>102</v>
      </c>
      <c r="E27" s="43" t="s">
        <v>103</v>
      </c>
      <c r="F27" s="38">
        <v>2000</v>
      </c>
      <c r="G27" s="38">
        <v>200</v>
      </c>
      <c r="H27" s="39" t="s">
        <v>104</v>
      </c>
      <c r="I27" s="38">
        <v>700</v>
      </c>
      <c r="J27" s="44" t="s">
        <v>105</v>
      </c>
      <c r="K27" s="37" t="s">
        <v>106</v>
      </c>
      <c r="L27" s="85" t="s">
        <v>98</v>
      </c>
      <c r="M27" s="37" t="s">
        <v>107</v>
      </c>
      <c r="N27" s="67"/>
    </row>
    <row r="28" s="7" customFormat="1" ht="58" customHeight="1" spans="1:14">
      <c r="A28" s="37">
        <v>16</v>
      </c>
      <c r="B28" s="37">
        <v>2</v>
      </c>
      <c r="C28" s="44" t="s">
        <v>108</v>
      </c>
      <c r="D28" s="49" t="s">
        <v>109</v>
      </c>
      <c r="E28" s="37" t="s">
        <v>37</v>
      </c>
      <c r="F28" s="43">
        <v>1000</v>
      </c>
      <c r="G28" s="38">
        <v>340</v>
      </c>
      <c r="H28" s="39" t="s">
        <v>110</v>
      </c>
      <c r="I28" s="38">
        <v>660</v>
      </c>
      <c r="J28" s="39" t="s">
        <v>34</v>
      </c>
      <c r="K28" s="85" t="s">
        <v>111</v>
      </c>
      <c r="L28" s="85" t="s">
        <v>112</v>
      </c>
      <c r="M28" s="37" t="s">
        <v>113</v>
      </c>
      <c r="N28" s="67"/>
    </row>
    <row r="29" s="4" customFormat="1" ht="21" customHeight="1" spans="1:14">
      <c r="A29" s="25" t="s">
        <v>114</v>
      </c>
      <c r="B29" s="25"/>
      <c r="C29" s="25"/>
      <c r="D29" s="29"/>
      <c r="E29" s="30"/>
      <c r="F29" s="31">
        <f>SUM(F30+F38+F40+F48+F53+F56+F58+F65)</f>
        <v>261423</v>
      </c>
      <c r="G29" s="31">
        <f>SUM(G30+G38+G40+G48+G53+G56+G58+G65)</f>
        <v>0</v>
      </c>
      <c r="H29" s="31">
        <f>SUM(H30+H38+H40+H48+H53+H56+H58+H65)</f>
        <v>0</v>
      </c>
      <c r="I29" s="31">
        <f>SUM(I30+I38+I40+I48+I53+I56+I58+I65)</f>
        <v>102880</v>
      </c>
      <c r="J29" s="29"/>
      <c r="K29" s="86"/>
      <c r="L29" s="30"/>
      <c r="M29" s="30"/>
      <c r="N29" s="30"/>
    </row>
    <row r="30" s="1" customFormat="1" ht="24" customHeight="1" spans="1:14">
      <c r="A30" s="32" t="s">
        <v>115</v>
      </c>
      <c r="B30" s="32"/>
      <c r="C30" s="32"/>
      <c r="D30" s="33"/>
      <c r="E30" s="28"/>
      <c r="F30" s="28">
        <f>SUM(F31:F37)</f>
        <v>38280</v>
      </c>
      <c r="G30" s="28">
        <f>SUM(G31:G37)</f>
        <v>0</v>
      </c>
      <c r="H30" s="28">
        <f>SUM(H31:H37)</f>
        <v>0</v>
      </c>
      <c r="I30" s="28">
        <f>SUM(I31:I37)</f>
        <v>14110</v>
      </c>
      <c r="J30" s="33"/>
      <c r="K30" s="82"/>
      <c r="L30" s="73"/>
      <c r="M30" s="73"/>
      <c r="N30" s="74"/>
    </row>
    <row r="31" s="1" customFormat="1" ht="72" customHeight="1" spans="1:14">
      <c r="A31" s="37">
        <v>17</v>
      </c>
      <c r="B31" s="37">
        <v>1</v>
      </c>
      <c r="C31" s="52" t="s">
        <v>116</v>
      </c>
      <c r="D31" s="53" t="s">
        <v>117</v>
      </c>
      <c r="E31" s="54" t="s">
        <v>118</v>
      </c>
      <c r="F31" s="54">
        <v>15220</v>
      </c>
      <c r="G31" s="53"/>
      <c r="H31" s="53" t="s">
        <v>119</v>
      </c>
      <c r="I31" s="54">
        <v>3310</v>
      </c>
      <c r="J31" s="64" t="s">
        <v>120</v>
      </c>
      <c r="K31" s="37" t="s">
        <v>121</v>
      </c>
      <c r="L31" s="87" t="s">
        <v>98</v>
      </c>
      <c r="M31" s="37" t="s">
        <v>107</v>
      </c>
      <c r="N31" s="88"/>
    </row>
    <row r="32" s="7" customFormat="1" ht="51" customHeight="1" spans="1:14">
      <c r="A32" s="37">
        <v>18</v>
      </c>
      <c r="B32" s="37">
        <v>2</v>
      </c>
      <c r="C32" s="36" t="s">
        <v>122</v>
      </c>
      <c r="D32" s="44" t="s">
        <v>123</v>
      </c>
      <c r="E32" s="37">
        <v>2021</v>
      </c>
      <c r="F32" s="37">
        <v>1800</v>
      </c>
      <c r="G32" s="38"/>
      <c r="H32" s="39" t="s">
        <v>124</v>
      </c>
      <c r="I32" s="37">
        <v>1500</v>
      </c>
      <c r="J32" s="44" t="s">
        <v>125</v>
      </c>
      <c r="K32" s="37"/>
      <c r="L32" s="89" t="s">
        <v>126</v>
      </c>
      <c r="M32" s="37"/>
      <c r="N32" s="88"/>
    </row>
    <row r="33" s="1" customFormat="1" ht="96" customHeight="1" spans="1:14">
      <c r="A33" s="37">
        <v>19</v>
      </c>
      <c r="B33" s="37">
        <v>3</v>
      </c>
      <c r="C33" s="53" t="s">
        <v>127</v>
      </c>
      <c r="D33" s="55" t="s">
        <v>128</v>
      </c>
      <c r="E33" s="37">
        <v>2021</v>
      </c>
      <c r="F33" s="54">
        <v>2190</v>
      </c>
      <c r="G33" s="53"/>
      <c r="H33" s="53" t="s">
        <v>129</v>
      </c>
      <c r="I33" s="54">
        <v>2190</v>
      </c>
      <c r="J33" s="44" t="s">
        <v>34</v>
      </c>
      <c r="K33" s="37"/>
      <c r="L33" s="87" t="s">
        <v>98</v>
      </c>
      <c r="M33" s="37"/>
      <c r="N33" s="88"/>
    </row>
    <row r="34" s="1" customFormat="1" ht="60" customHeight="1" spans="1:14">
      <c r="A34" s="37">
        <v>20</v>
      </c>
      <c r="B34" s="37">
        <v>4</v>
      </c>
      <c r="C34" s="44" t="s">
        <v>130</v>
      </c>
      <c r="D34" s="56" t="s">
        <v>131</v>
      </c>
      <c r="E34" s="54" t="s">
        <v>118</v>
      </c>
      <c r="F34" s="57">
        <v>9120</v>
      </c>
      <c r="G34" s="57"/>
      <c r="H34" s="53" t="s">
        <v>119</v>
      </c>
      <c r="I34" s="57">
        <v>2770</v>
      </c>
      <c r="J34" s="64" t="s">
        <v>132</v>
      </c>
      <c r="K34" s="54" t="s">
        <v>133</v>
      </c>
      <c r="L34" s="90"/>
      <c r="M34" s="37"/>
      <c r="N34" s="91"/>
    </row>
    <row r="35" s="8" customFormat="1" ht="84" customHeight="1" spans="1:14">
      <c r="A35" s="37">
        <v>21</v>
      </c>
      <c r="B35" s="37">
        <v>5</v>
      </c>
      <c r="C35" s="44" t="s">
        <v>134</v>
      </c>
      <c r="D35" s="44" t="s">
        <v>135</v>
      </c>
      <c r="E35" s="54" t="s">
        <v>118</v>
      </c>
      <c r="F35" s="54">
        <v>8650</v>
      </c>
      <c r="G35" s="53"/>
      <c r="H35" s="53" t="s">
        <v>136</v>
      </c>
      <c r="I35" s="54">
        <v>3040</v>
      </c>
      <c r="J35" s="64" t="s">
        <v>137</v>
      </c>
      <c r="K35" s="54" t="s">
        <v>138</v>
      </c>
      <c r="L35" s="50" t="s">
        <v>98</v>
      </c>
      <c r="M35" s="76" t="s">
        <v>107</v>
      </c>
      <c r="N35" s="53"/>
    </row>
    <row r="36" s="1" customFormat="1" ht="56" customHeight="1" spans="1:14">
      <c r="A36" s="37">
        <v>22</v>
      </c>
      <c r="B36" s="37">
        <v>6</v>
      </c>
      <c r="C36" s="53" t="s">
        <v>139</v>
      </c>
      <c r="D36" s="44" t="s">
        <v>140</v>
      </c>
      <c r="E36" s="37">
        <v>2021</v>
      </c>
      <c r="F36" s="54">
        <v>600</v>
      </c>
      <c r="G36" s="54"/>
      <c r="H36" s="44" t="s">
        <v>141</v>
      </c>
      <c r="I36" s="54">
        <v>600</v>
      </c>
      <c r="J36" s="44" t="s">
        <v>34</v>
      </c>
      <c r="K36" s="37" t="s">
        <v>142</v>
      </c>
      <c r="L36" s="92"/>
      <c r="M36" s="79"/>
      <c r="N36" s="74"/>
    </row>
    <row r="37" s="1" customFormat="1" ht="51" customHeight="1" spans="1:14">
      <c r="A37" s="37">
        <v>23</v>
      </c>
      <c r="B37" s="37">
        <v>7</v>
      </c>
      <c r="C37" s="44" t="s">
        <v>143</v>
      </c>
      <c r="D37" s="44" t="s">
        <v>144</v>
      </c>
      <c r="E37" s="37">
        <v>2021</v>
      </c>
      <c r="F37" s="37">
        <v>700</v>
      </c>
      <c r="G37" s="37"/>
      <c r="H37" s="44" t="s">
        <v>145</v>
      </c>
      <c r="I37" s="37">
        <v>700</v>
      </c>
      <c r="J37" s="39" t="s">
        <v>34</v>
      </c>
      <c r="K37" s="37" t="s">
        <v>146</v>
      </c>
      <c r="L37" s="37" t="s">
        <v>126</v>
      </c>
      <c r="M37" s="37" t="s">
        <v>29</v>
      </c>
      <c r="N37" s="74"/>
    </row>
    <row r="38" s="1" customFormat="1" ht="19" customHeight="1" spans="1:14">
      <c r="A38" s="58" t="s">
        <v>147</v>
      </c>
      <c r="B38" s="58"/>
      <c r="C38" s="58"/>
      <c r="D38" s="33"/>
      <c r="E38" s="28"/>
      <c r="F38" s="28">
        <f t="shared" ref="F38:I38" si="1">SUM(F39)</f>
        <v>3800</v>
      </c>
      <c r="G38" s="28">
        <f t="shared" si="1"/>
        <v>0</v>
      </c>
      <c r="H38" s="28">
        <f t="shared" si="1"/>
        <v>0</v>
      </c>
      <c r="I38" s="28">
        <f t="shared" si="1"/>
        <v>3800</v>
      </c>
      <c r="J38" s="33"/>
      <c r="K38" s="37"/>
      <c r="L38" s="73"/>
      <c r="M38" s="73"/>
      <c r="N38" s="74"/>
    </row>
    <row r="39" s="1" customFormat="1" ht="55" customHeight="1" spans="1:14">
      <c r="A39" s="37">
        <v>24</v>
      </c>
      <c r="B39" s="37">
        <v>1</v>
      </c>
      <c r="C39" s="36" t="s">
        <v>148</v>
      </c>
      <c r="D39" s="44" t="s">
        <v>149</v>
      </c>
      <c r="E39" s="37">
        <v>2021</v>
      </c>
      <c r="F39" s="37">
        <v>3800</v>
      </c>
      <c r="G39" s="37"/>
      <c r="H39" s="44" t="s">
        <v>150</v>
      </c>
      <c r="I39" s="37">
        <v>3800</v>
      </c>
      <c r="J39" s="44" t="s">
        <v>34</v>
      </c>
      <c r="K39" s="37" t="s">
        <v>151</v>
      </c>
      <c r="L39" s="37" t="s">
        <v>98</v>
      </c>
      <c r="M39" s="37" t="s">
        <v>152</v>
      </c>
      <c r="N39" s="74"/>
    </row>
    <row r="40" s="1" customFormat="1" ht="24" customHeight="1" spans="1:14">
      <c r="A40" s="59" t="s">
        <v>153</v>
      </c>
      <c r="B40" s="59"/>
      <c r="C40" s="59"/>
      <c r="D40" s="33"/>
      <c r="E40" s="28"/>
      <c r="F40" s="28">
        <f>SUM(F41:F47)</f>
        <v>146940</v>
      </c>
      <c r="G40" s="28">
        <f>SUM(G41:G46)</f>
        <v>0</v>
      </c>
      <c r="H40" s="28">
        <f>SUM(H41:H46)</f>
        <v>0</v>
      </c>
      <c r="I40" s="28">
        <f>SUM(I41:I47)</f>
        <v>54144</v>
      </c>
      <c r="J40" s="33"/>
      <c r="K40" s="82"/>
      <c r="L40" s="82"/>
      <c r="M40" s="73"/>
      <c r="N40" s="74"/>
    </row>
    <row r="41" s="7" customFormat="1" ht="71" customHeight="1" spans="1:14">
      <c r="A41" s="37">
        <v>25</v>
      </c>
      <c r="B41" s="37">
        <v>1</v>
      </c>
      <c r="C41" s="60" t="s">
        <v>154</v>
      </c>
      <c r="D41" s="61" t="s">
        <v>155</v>
      </c>
      <c r="E41" s="54" t="s">
        <v>118</v>
      </c>
      <c r="F41" s="34">
        <v>110000</v>
      </c>
      <c r="G41" s="52"/>
      <c r="H41" s="35" t="s">
        <v>156</v>
      </c>
      <c r="I41" s="34">
        <v>35000</v>
      </c>
      <c r="J41" s="35" t="s">
        <v>157</v>
      </c>
      <c r="K41" s="34" t="s">
        <v>39</v>
      </c>
      <c r="L41" s="93" t="s">
        <v>158</v>
      </c>
      <c r="M41" s="37" t="s">
        <v>29</v>
      </c>
      <c r="N41" s="94"/>
    </row>
    <row r="42" s="7" customFormat="1" ht="81" customHeight="1" spans="1:14">
      <c r="A42" s="37">
        <v>26</v>
      </c>
      <c r="B42" s="37">
        <v>2</v>
      </c>
      <c r="C42" s="62" t="s">
        <v>159</v>
      </c>
      <c r="D42" s="35" t="s">
        <v>160</v>
      </c>
      <c r="E42" s="54" t="s">
        <v>118</v>
      </c>
      <c r="F42" s="34">
        <v>22000</v>
      </c>
      <c r="G42" s="35"/>
      <c r="H42" s="35" t="s">
        <v>161</v>
      </c>
      <c r="I42" s="34">
        <v>9000</v>
      </c>
      <c r="J42" s="95" t="s">
        <v>162</v>
      </c>
      <c r="K42" s="34"/>
      <c r="L42" s="96" t="s">
        <v>163</v>
      </c>
      <c r="M42" s="37"/>
      <c r="N42" s="94"/>
    </row>
    <row r="43" s="1" customFormat="1" ht="49" customHeight="1" spans="1:14">
      <c r="A43" s="37">
        <v>27</v>
      </c>
      <c r="B43" s="37">
        <v>3</v>
      </c>
      <c r="C43" s="44" t="s">
        <v>164</v>
      </c>
      <c r="D43" s="44" t="s">
        <v>165</v>
      </c>
      <c r="E43" s="37">
        <v>2021</v>
      </c>
      <c r="F43" s="37">
        <v>3244</v>
      </c>
      <c r="G43" s="63"/>
      <c r="H43" s="44" t="s">
        <v>129</v>
      </c>
      <c r="I43" s="37">
        <v>3244</v>
      </c>
      <c r="J43" s="44" t="s">
        <v>34</v>
      </c>
      <c r="K43" s="75" t="s">
        <v>39</v>
      </c>
      <c r="L43" s="76" t="s">
        <v>40</v>
      </c>
      <c r="M43" s="76" t="s">
        <v>29</v>
      </c>
      <c r="N43" s="67"/>
    </row>
    <row r="44" s="3" customFormat="1" ht="42" customHeight="1" spans="1:14">
      <c r="A44" s="37">
        <v>28</v>
      </c>
      <c r="B44" s="37">
        <v>4</v>
      </c>
      <c r="C44" s="36" t="s">
        <v>166</v>
      </c>
      <c r="D44" s="44" t="s">
        <v>167</v>
      </c>
      <c r="E44" s="37">
        <v>2021</v>
      </c>
      <c r="F44" s="37">
        <v>1000</v>
      </c>
      <c r="G44" s="37"/>
      <c r="H44" s="44" t="s">
        <v>168</v>
      </c>
      <c r="I44" s="37">
        <v>1000</v>
      </c>
      <c r="J44" s="44" t="s">
        <v>34</v>
      </c>
      <c r="K44" s="78"/>
      <c r="L44" s="79"/>
      <c r="M44" s="80"/>
      <c r="N44" s="67"/>
    </row>
    <row r="45" s="9" customFormat="1" ht="72" customHeight="1" spans="1:14">
      <c r="A45" s="37">
        <v>29</v>
      </c>
      <c r="B45" s="37">
        <v>5</v>
      </c>
      <c r="C45" s="44" t="s">
        <v>169</v>
      </c>
      <c r="D45" s="44" t="s">
        <v>170</v>
      </c>
      <c r="E45" s="37" t="s">
        <v>171</v>
      </c>
      <c r="F45" s="37">
        <v>5511</v>
      </c>
      <c r="G45" s="37"/>
      <c r="H45" s="44" t="s">
        <v>172</v>
      </c>
      <c r="I45" s="37">
        <v>2600</v>
      </c>
      <c r="J45" s="44" t="s">
        <v>173</v>
      </c>
      <c r="K45" s="37" t="s">
        <v>174</v>
      </c>
      <c r="L45" s="37" t="s">
        <v>175</v>
      </c>
      <c r="M45" s="80"/>
      <c r="N45" s="37"/>
    </row>
    <row r="46" s="4" customFormat="1" ht="59" customHeight="1" spans="1:14">
      <c r="A46" s="37">
        <v>30</v>
      </c>
      <c r="B46" s="37">
        <v>6</v>
      </c>
      <c r="C46" s="36" t="s">
        <v>176</v>
      </c>
      <c r="D46" s="64" t="s">
        <v>177</v>
      </c>
      <c r="E46" s="54" t="s">
        <v>171</v>
      </c>
      <c r="F46" s="43">
        <v>4585</v>
      </c>
      <c r="G46" s="38"/>
      <c r="H46" s="39" t="s">
        <v>178</v>
      </c>
      <c r="I46" s="38">
        <v>3000</v>
      </c>
      <c r="J46" s="39" t="s">
        <v>179</v>
      </c>
      <c r="K46" s="37" t="s">
        <v>27</v>
      </c>
      <c r="L46" s="37" t="s">
        <v>40</v>
      </c>
      <c r="M46" s="79"/>
      <c r="N46" s="37"/>
    </row>
    <row r="47" s="3" customFormat="1" ht="55" customHeight="1" spans="1:14">
      <c r="A47" s="37">
        <v>31</v>
      </c>
      <c r="B47" s="37">
        <v>7</v>
      </c>
      <c r="C47" s="36" t="s">
        <v>180</v>
      </c>
      <c r="D47" s="44" t="s">
        <v>181</v>
      </c>
      <c r="E47" s="54" t="s">
        <v>171</v>
      </c>
      <c r="F47" s="43">
        <v>600</v>
      </c>
      <c r="G47" s="38"/>
      <c r="H47" s="39" t="s">
        <v>182</v>
      </c>
      <c r="I47" s="38">
        <v>300</v>
      </c>
      <c r="J47" s="44" t="s">
        <v>162</v>
      </c>
      <c r="K47" s="37" t="s">
        <v>183</v>
      </c>
      <c r="L47" s="37" t="s">
        <v>184</v>
      </c>
      <c r="M47" s="37" t="s">
        <v>57</v>
      </c>
      <c r="N47" s="37"/>
    </row>
    <row r="48" s="1" customFormat="1" ht="23" customHeight="1" spans="1:14">
      <c r="A48" s="65" t="s">
        <v>185</v>
      </c>
      <c r="B48" s="65"/>
      <c r="C48" s="65"/>
      <c r="D48" s="33"/>
      <c r="E48" s="28"/>
      <c r="F48" s="28">
        <f>SUM(F49:F52)</f>
        <v>10547</v>
      </c>
      <c r="G48" s="28">
        <f>SUM(G49:G52)</f>
        <v>0</v>
      </c>
      <c r="H48" s="28">
        <f>SUM(H49:H52)</f>
        <v>0</v>
      </c>
      <c r="I48" s="28">
        <f>SUM(I49:I52)</f>
        <v>3300</v>
      </c>
      <c r="J48" s="33"/>
      <c r="K48" s="82"/>
      <c r="L48" s="73"/>
      <c r="M48" s="73"/>
      <c r="N48" s="74"/>
    </row>
    <row r="49" ht="48" customHeight="1" spans="1:14">
      <c r="A49" s="37">
        <v>32</v>
      </c>
      <c r="B49" s="37">
        <v>1</v>
      </c>
      <c r="C49" s="36" t="s">
        <v>186</v>
      </c>
      <c r="D49" s="44" t="s">
        <v>187</v>
      </c>
      <c r="E49" s="37" t="s">
        <v>171</v>
      </c>
      <c r="F49" s="37">
        <v>1610</v>
      </c>
      <c r="G49" s="37"/>
      <c r="H49" s="36" t="s">
        <v>188</v>
      </c>
      <c r="I49" s="37">
        <v>700</v>
      </c>
      <c r="J49" s="44" t="s">
        <v>189</v>
      </c>
      <c r="K49" s="76" t="s">
        <v>62</v>
      </c>
      <c r="L49" s="89" t="s">
        <v>190</v>
      </c>
      <c r="M49" s="37" t="s">
        <v>64</v>
      </c>
      <c r="N49" s="97"/>
    </row>
    <row r="50" customFormat="1" ht="51" customHeight="1" spans="1:14">
      <c r="A50" s="37">
        <v>33</v>
      </c>
      <c r="B50" s="37">
        <v>2</v>
      </c>
      <c r="C50" s="36" t="s">
        <v>191</v>
      </c>
      <c r="D50" s="36" t="s">
        <v>192</v>
      </c>
      <c r="E50" s="37" t="s">
        <v>193</v>
      </c>
      <c r="F50" s="37">
        <v>3470</v>
      </c>
      <c r="G50" s="37">
        <v>0</v>
      </c>
      <c r="H50" s="36" t="s">
        <v>194</v>
      </c>
      <c r="I50" s="79">
        <v>500</v>
      </c>
      <c r="J50" s="98" t="s">
        <v>195</v>
      </c>
      <c r="K50" s="80"/>
      <c r="L50" s="99" t="s">
        <v>196</v>
      </c>
      <c r="M50" s="37"/>
      <c r="N50" s="97"/>
    </row>
    <row r="51" customFormat="1" ht="42" customHeight="1" spans="1:14">
      <c r="A51" s="37">
        <v>34</v>
      </c>
      <c r="B51" s="37">
        <v>3</v>
      </c>
      <c r="C51" s="36" t="s">
        <v>197</v>
      </c>
      <c r="D51" s="36" t="s">
        <v>198</v>
      </c>
      <c r="E51" s="37" t="s">
        <v>193</v>
      </c>
      <c r="F51" s="37">
        <v>2467</v>
      </c>
      <c r="G51" s="37">
        <v>0</v>
      </c>
      <c r="H51" s="36" t="s">
        <v>129</v>
      </c>
      <c r="I51" s="37">
        <v>300</v>
      </c>
      <c r="J51" s="36" t="s">
        <v>195</v>
      </c>
      <c r="K51" s="79"/>
      <c r="L51" s="96"/>
      <c r="M51" s="37"/>
      <c r="N51" s="97"/>
    </row>
    <row r="52" s="1" customFormat="1" ht="110" customHeight="1" spans="1:14">
      <c r="A52" s="37">
        <v>35</v>
      </c>
      <c r="B52" s="37">
        <v>4</v>
      </c>
      <c r="C52" s="36" t="s">
        <v>199</v>
      </c>
      <c r="D52" s="64" t="s">
        <v>200</v>
      </c>
      <c r="E52" s="54" t="s">
        <v>171</v>
      </c>
      <c r="F52" s="37">
        <v>3000</v>
      </c>
      <c r="G52" s="38"/>
      <c r="H52" s="39" t="s">
        <v>201</v>
      </c>
      <c r="I52" s="38">
        <v>1800</v>
      </c>
      <c r="J52" s="39" t="s">
        <v>202</v>
      </c>
      <c r="K52" s="37" t="s">
        <v>73</v>
      </c>
      <c r="L52" s="37" t="s">
        <v>203</v>
      </c>
      <c r="M52" s="100" t="s">
        <v>64</v>
      </c>
      <c r="N52" s="37"/>
    </row>
    <row r="53" s="1" customFormat="1" ht="24" customHeight="1" spans="1:14">
      <c r="A53" s="65" t="s">
        <v>204</v>
      </c>
      <c r="B53" s="65"/>
      <c r="C53" s="65"/>
      <c r="D53" s="33"/>
      <c r="E53" s="28"/>
      <c r="F53" s="28">
        <f>SUM(F54:F55)</f>
        <v>44180</v>
      </c>
      <c r="G53" s="28">
        <f>SUM(G54:G55)</f>
        <v>0</v>
      </c>
      <c r="H53" s="28">
        <f>SUM(H54:H55)</f>
        <v>0</v>
      </c>
      <c r="I53" s="28">
        <f>SUM(I54:I55)</f>
        <v>13000</v>
      </c>
      <c r="J53" s="33"/>
      <c r="K53" s="82"/>
      <c r="L53" s="73"/>
      <c r="M53" s="73"/>
      <c r="N53" s="74"/>
    </row>
    <row r="54" s="10" customFormat="1" ht="92" customHeight="1" spans="1:14">
      <c r="A54" s="37">
        <v>36</v>
      </c>
      <c r="B54" s="37">
        <v>1</v>
      </c>
      <c r="C54" s="36" t="s">
        <v>205</v>
      </c>
      <c r="D54" s="44" t="s">
        <v>206</v>
      </c>
      <c r="E54" s="37" t="s">
        <v>193</v>
      </c>
      <c r="F54" s="37">
        <v>38000</v>
      </c>
      <c r="G54" s="37"/>
      <c r="H54" s="44" t="s">
        <v>207</v>
      </c>
      <c r="I54" s="37">
        <v>10000</v>
      </c>
      <c r="J54" s="44" t="s">
        <v>208</v>
      </c>
      <c r="K54" s="76" t="s">
        <v>84</v>
      </c>
      <c r="L54" s="37" t="s">
        <v>209</v>
      </c>
      <c r="M54" s="37" t="s">
        <v>210</v>
      </c>
      <c r="N54" s="74"/>
    </row>
    <row r="55" s="1" customFormat="1" ht="105" customHeight="1" spans="1:14">
      <c r="A55" s="37">
        <v>37</v>
      </c>
      <c r="B55" s="37">
        <v>2</v>
      </c>
      <c r="C55" s="44" t="s">
        <v>211</v>
      </c>
      <c r="D55" s="44" t="s">
        <v>212</v>
      </c>
      <c r="E55" s="54" t="s">
        <v>171</v>
      </c>
      <c r="F55" s="37">
        <v>6180</v>
      </c>
      <c r="G55" s="37"/>
      <c r="H55" s="44" t="s">
        <v>213</v>
      </c>
      <c r="I55" s="37">
        <v>3000</v>
      </c>
      <c r="J55" s="44" t="s">
        <v>214</v>
      </c>
      <c r="K55" s="79"/>
      <c r="L55" s="37" t="s">
        <v>215</v>
      </c>
      <c r="M55" s="37" t="s">
        <v>86</v>
      </c>
      <c r="N55" s="67"/>
    </row>
    <row r="56" s="1" customFormat="1" ht="26" customHeight="1" spans="1:14">
      <c r="A56" s="65" t="s">
        <v>216</v>
      </c>
      <c r="B56" s="65"/>
      <c r="C56" s="65"/>
      <c r="D56" s="33"/>
      <c r="E56" s="28"/>
      <c r="F56" s="28">
        <f t="shared" ref="F56:I56" si="2">SUM(F57)</f>
        <v>1338</v>
      </c>
      <c r="G56" s="28">
        <f t="shared" si="2"/>
        <v>0</v>
      </c>
      <c r="H56" s="28">
        <f t="shared" si="2"/>
        <v>0</v>
      </c>
      <c r="I56" s="28">
        <f t="shared" si="2"/>
        <v>1338</v>
      </c>
      <c r="J56" s="33"/>
      <c r="K56" s="37"/>
      <c r="L56" s="73"/>
      <c r="M56" s="73"/>
      <c r="N56" s="74"/>
    </row>
    <row r="57" s="5" customFormat="1" ht="55" customHeight="1" spans="1:14">
      <c r="A57" s="37">
        <v>38</v>
      </c>
      <c r="B57" s="66">
        <v>1</v>
      </c>
      <c r="C57" s="49" t="s">
        <v>217</v>
      </c>
      <c r="D57" s="49" t="s">
        <v>218</v>
      </c>
      <c r="E57" s="50">
        <v>2021</v>
      </c>
      <c r="F57" s="37">
        <v>1338</v>
      </c>
      <c r="G57" s="37"/>
      <c r="H57" s="49" t="s">
        <v>219</v>
      </c>
      <c r="I57" s="37">
        <v>1338</v>
      </c>
      <c r="J57" s="49" t="s">
        <v>34</v>
      </c>
      <c r="K57" s="50" t="s">
        <v>97</v>
      </c>
      <c r="L57" s="50" t="s">
        <v>98</v>
      </c>
      <c r="M57" s="84" t="s">
        <v>99</v>
      </c>
      <c r="N57" s="81"/>
    </row>
    <row r="58" s="1" customFormat="1" ht="27" customHeight="1" spans="1:14">
      <c r="A58" s="65" t="s">
        <v>220</v>
      </c>
      <c r="B58" s="65"/>
      <c r="C58" s="65"/>
      <c r="D58" s="33"/>
      <c r="E58" s="28"/>
      <c r="F58" s="28">
        <f>SUM(F59:F64)</f>
        <v>9388</v>
      </c>
      <c r="G58" s="28">
        <f>SUM(G59:G64)</f>
        <v>0</v>
      </c>
      <c r="H58" s="28">
        <f>SUM(H59:H64)</f>
        <v>0</v>
      </c>
      <c r="I58" s="28">
        <v>9388</v>
      </c>
      <c r="J58" s="33"/>
      <c r="K58" s="37"/>
      <c r="L58" s="73"/>
      <c r="M58" s="73"/>
      <c r="N58" s="74"/>
    </row>
    <row r="59" s="1" customFormat="1" ht="77" customHeight="1" spans="1:14">
      <c r="A59" s="37">
        <v>39</v>
      </c>
      <c r="B59" s="37">
        <v>1</v>
      </c>
      <c r="C59" s="44" t="s">
        <v>221</v>
      </c>
      <c r="D59" s="44" t="s">
        <v>222</v>
      </c>
      <c r="E59" s="37">
        <v>2021</v>
      </c>
      <c r="F59" s="43">
        <v>710</v>
      </c>
      <c r="G59" s="38"/>
      <c r="H59" s="39" t="s">
        <v>223</v>
      </c>
      <c r="I59" s="38">
        <v>710</v>
      </c>
      <c r="J59" s="44" t="s">
        <v>34</v>
      </c>
      <c r="K59" s="85" t="s">
        <v>106</v>
      </c>
      <c r="L59" s="37" t="s">
        <v>224</v>
      </c>
      <c r="M59" s="76" t="s">
        <v>107</v>
      </c>
      <c r="N59" s="74"/>
    </row>
    <row r="60" s="1" customFormat="1" ht="36" customHeight="1" spans="1:14">
      <c r="A60" s="37">
        <v>40</v>
      </c>
      <c r="B60" s="37">
        <v>2</v>
      </c>
      <c r="C60" s="44" t="s">
        <v>225</v>
      </c>
      <c r="D60" s="44" t="s">
        <v>226</v>
      </c>
      <c r="E60" s="37" t="s">
        <v>171</v>
      </c>
      <c r="F60" s="38">
        <v>2999</v>
      </c>
      <c r="G60" s="67"/>
      <c r="H60" s="68" t="s">
        <v>227</v>
      </c>
      <c r="I60" s="38">
        <v>2999</v>
      </c>
      <c r="J60" s="44" t="s">
        <v>34</v>
      </c>
      <c r="K60" s="101" t="s">
        <v>142</v>
      </c>
      <c r="L60" s="76" t="s">
        <v>228</v>
      </c>
      <c r="M60" s="80"/>
      <c r="N60" s="74"/>
    </row>
    <row r="61" s="1" customFormat="1" ht="36" customHeight="1" spans="1:14">
      <c r="A61" s="37">
        <v>41</v>
      </c>
      <c r="B61" s="37">
        <v>3</v>
      </c>
      <c r="C61" s="44" t="s">
        <v>229</v>
      </c>
      <c r="D61" s="44" t="s">
        <v>230</v>
      </c>
      <c r="E61" s="37" t="s">
        <v>171</v>
      </c>
      <c r="F61" s="38">
        <v>2994</v>
      </c>
      <c r="G61" s="67"/>
      <c r="H61" s="68" t="s">
        <v>227</v>
      </c>
      <c r="I61" s="38">
        <v>2994</v>
      </c>
      <c r="J61" s="44" t="s">
        <v>34</v>
      </c>
      <c r="K61" s="102"/>
      <c r="L61" s="79"/>
      <c r="M61" s="79"/>
      <c r="N61" s="74"/>
    </row>
    <row r="62" s="1" customFormat="1" ht="42" customHeight="1" spans="1:14">
      <c r="A62" s="37">
        <v>42</v>
      </c>
      <c r="B62" s="37">
        <v>4</v>
      </c>
      <c r="C62" s="44" t="s">
        <v>231</v>
      </c>
      <c r="D62" s="44" t="s">
        <v>232</v>
      </c>
      <c r="E62" s="37">
        <v>2021</v>
      </c>
      <c r="F62" s="43">
        <v>876</v>
      </c>
      <c r="G62" s="37"/>
      <c r="H62" s="39" t="s">
        <v>145</v>
      </c>
      <c r="I62" s="38">
        <f>F62-G62</f>
        <v>876</v>
      </c>
      <c r="J62" s="39" t="s">
        <v>34</v>
      </c>
      <c r="K62" s="101" t="s">
        <v>233</v>
      </c>
      <c r="L62" s="85" t="s">
        <v>234</v>
      </c>
      <c r="M62" s="76" t="s">
        <v>235</v>
      </c>
      <c r="N62" s="67"/>
    </row>
    <row r="63" s="1" customFormat="1" ht="40" customHeight="1" spans="1:14">
      <c r="A63" s="37">
        <v>43</v>
      </c>
      <c r="B63" s="37">
        <v>5</v>
      </c>
      <c r="C63" s="44" t="s">
        <v>236</v>
      </c>
      <c r="D63" s="44" t="s">
        <v>237</v>
      </c>
      <c r="E63" s="37">
        <v>2021</v>
      </c>
      <c r="F63" s="43">
        <v>961</v>
      </c>
      <c r="G63" s="37"/>
      <c r="H63" s="39" t="s">
        <v>145</v>
      </c>
      <c r="I63" s="38">
        <f>F63-G63</f>
        <v>961</v>
      </c>
      <c r="J63" s="39" t="s">
        <v>34</v>
      </c>
      <c r="K63" s="103"/>
      <c r="L63" s="85" t="s">
        <v>238</v>
      </c>
      <c r="M63" s="80"/>
      <c r="N63" s="67"/>
    </row>
    <row r="64" s="1" customFormat="1" ht="65" customHeight="1" spans="1:14">
      <c r="A64" s="37">
        <v>44</v>
      </c>
      <c r="B64" s="37">
        <v>6</v>
      </c>
      <c r="C64" s="44" t="s">
        <v>239</v>
      </c>
      <c r="D64" s="44" t="s">
        <v>240</v>
      </c>
      <c r="E64" s="37">
        <v>2021</v>
      </c>
      <c r="F64" s="43">
        <v>848</v>
      </c>
      <c r="G64" s="37"/>
      <c r="H64" s="39" t="s">
        <v>219</v>
      </c>
      <c r="I64" s="43">
        <v>848</v>
      </c>
      <c r="J64" s="39" t="s">
        <v>34</v>
      </c>
      <c r="K64" s="102"/>
      <c r="L64" s="37" t="s">
        <v>98</v>
      </c>
      <c r="M64" s="79"/>
      <c r="N64" s="77"/>
    </row>
    <row r="65" s="1" customFormat="1" ht="23" customHeight="1" spans="1:14">
      <c r="A65" s="65" t="s">
        <v>241</v>
      </c>
      <c r="B65" s="65"/>
      <c r="C65" s="65"/>
      <c r="D65" s="33"/>
      <c r="E65" s="28"/>
      <c r="F65" s="28">
        <f>SUM(F66:F67)</f>
        <v>6950</v>
      </c>
      <c r="G65" s="28">
        <f>SUM(G66:G67)</f>
        <v>0</v>
      </c>
      <c r="H65" s="28">
        <f>SUM(H66:H67)</f>
        <v>0</v>
      </c>
      <c r="I65" s="28">
        <f>SUM(I66:I67)</f>
        <v>3800</v>
      </c>
      <c r="J65" s="33"/>
      <c r="K65" s="113"/>
      <c r="L65" s="73"/>
      <c r="M65" s="73"/>
      <c r="N65" s="74"/>
    </row>
    <row r="66" s="1" customFormat="1" ht="57" customHeight="1" spans="1:14">
      <c r="A66" s="37">
        <v>45</v>
      </c>
      <c r="B66" s="37">
        <v>1</v>
      </c>
      <c r="C66" s="36" t="s">
        <v>242</v>
      </c>
      <c r="D66" s="44" t="s">
        <v>243</v>
      </c>
      <c r="E66" s="37" t="s">
        <v>171</v>
      </c>
      <c r="F66" s="37">
        <v>4800</v>
      </c>
      <c r="G66" s="37"/>
      <c r="H66" s="44" t="s">
        <v>244</v>
      </c>
      <c r="I66" s="37">
        <v>3000</v>
      </c>
      <c r="J66" s="44" t="s">
        <v>245</v>
      </c>
      <c r="K66" s="76" t="s">
        <v>84</v>
      </c>
      <c r="L66" s="37" t="s">
        <v>246</v>
      </c>
      <c r="M66" s="37" t="s">
        <v>247</v>
      </c>
      <c r="N66" s="67"/>
    </row>
    <row r="67" s="1" customFormat="1" ht="66" customHeight="1" spans="1:14">
      <c r="A67" s="37">
        <v>46</v>
      </c>
      <c r="B67" s="37">
        <v>2</v>
      </c>
      <c r="C67" s="36" t="s">
        <v>248</v>
      </c>
      <c r="D67" s="44" t="s">
        <v>249</v>
      </c>
      <c r="E67" s="37" t="s">
        <v>250</v>
      </c>
      <c r="F67" s="37">
        <v>2150</v>
      </c>
      <c r="G67" s="37"/>
      <c r="H67" s="44" t="s">
        <v>251</v>
      </c>
      <c r="I67" s="37">
        <v>800</v>
      </c>
      <c r="J67" s="44" t="s">
        <v>252</v>
      </c>
      <c r="K67" s="79"/>
      <c r="L67" s="37" t="s">
        <v>253</v>
      </c>
      <c r="M67" s="37"/>
      <c r="N67" s="67"/>
    </row>
    <row r="68" s="5" customFormat="1" ht="33" customHeight="1" spans="1:14">
      <c r="A68" s="104" t="s">
        <v>254</v>
      </c>
      <c r="B68" s="104"/>
      <c r="C68" s="104"/>
      <c r="D68" s="105"/>
      <c r="E68" s="106"/>
      <c r="F68" s="107">
        <f>SUM(F69:F85)</f>
        <v>579509</v>
      </c>
      <c r="G68" s="107">
        <f>SUM(G69:G85)</f>
        <v>0</v>
      </c>
      <c r="H68" s="107">
        <f>SUM(H69:H85)</f>
        <v>0</v>
      </c>
      <c r="I68" s="107">
        <f>SUM(I69:I85)</f>
        <v>0</v>
      </c>
      <c r="J68" s="105"/>
      <c r="K68" s="106"/>
      <c r="L68" s="114"/>
      <c r="M68" s="114"/>
      <c r="N68" s="81"/>
    </row>
    <row r="69" ht="48" customHeight="1" spans="1:14">
      <c r="A69" s="37">
        <v>47</v>
      </c>
      <c r="B69" s="37">
        <v>1</v>
      </c>
      <c r="C69" s="35" t="s">
        <v>255</v>
      </c>
      <c r="D69" s="108" t="s">
        <v>256</v>
      </c>
      <c r="E69" s="37" t="s">
        <v>257</v>
      </c>
      <c r="F69" s="40">
        <v>460000</v>
      </c>
      <c r="G69" s="43"/>
      <c r="H69" s="46" t="s">
        <v>258</v>
      </c>
      <c r="I69" s="43"/>
      <c r="J69" s="44" t="s">
        <v>259</v>
      </c>
      <c r="K69" s="76" t="s">
        <v>151</v>
      </c>
      <c r="L69" s="76" t="s">
        <v>260</v>
      </c>
      <c r="M69" s="115" t="s">
        <v>261</v>
      </c>
      <c r="N69" s="67"/>
    </row>
    <row r="70" ht="51" customHeight="1" spans="1:14">
      <c r="A70" s="37">
        <v>48</v>
      </c>
      <c r="B70" s="37">
        <v>2</v>
      </c>
      <c r="C70" s="36" t="s">
        <v>262</v>
      </c>
      <c r="D70" s="44" t="s">
        <v>263</v>
      </c>
      <c r="E70" s="37" t="s">
        <v>171</v>
      </c>
      <c r="F70" s="37">
        <v>3232</v>
      </c>
      <c r="G70" s="36"/>
      <c r="H70" s="36" t="s">
        <v>264</v>
      </c>
      <c r="I70" s="36"/>
      <c r="J70" s="44" t="s">
        <v>265</v>
      </c>
      <c r="K70" s="79"/>
      <c r="L70" s="79"/>
      <c r="M70" s="116"/>
      <c r="N70" s="73"/>
    </row>
    <row r="71" ht="47" customHeight="1" spans="1:14">
      <c r="A71" s="37">
        <v>49</v>
      </c>
      <c r="B71" s="37">
        <v>3</v>
      </c>
      <c r="C71" s="36" t="s">
        <v>266</v>
      </c>
      <c r="D71" s="44" t="s">
        <v>267</v>
      </c>
      <c r="E71" s="37" t="s">
        <v>257</v>
      </c>
      <c r="F71" s="38">
        <v>62400</v>
      </c>
      <c r="G71" s="38"/>
      <c r="H71" s="46" t="s">
        <v>268</v>
      </c>
      <c r="I71" s="38"/>
      <c r="J71" s="44" t="s">
        <v>269</v>
      </c>
      <c r="K71" s="76" t="s">
        <v>270</v>
      </c>
      <c r="L71" s="37" t="s">
        <v>271</v>
      </c>
      <c r="M71" s="117" t="s">
        <v>272</v>
      </c>
      <c r="N71" s="67"/>
    </row>
    <row r="72" ht="63" customHeight="1" spans="1:14">
      <c r="A72" s="37">
        <v>50</v>
      </c>
      <c r="B72" s="37">
        <v>4</v>
      </c>
      <c r="C72" s="36" t="s">
        <v>273</v>
      </c>
      <c r="D72" s="44" t="s">
        <v>274</v>
      </c>
      <c r="E72" s="37" t="s">
        <v>257</v>
      </c>
      <c r="F72" s="38">
        <v>12600</v>
      </c>
      <c r="G72" s="38"/>
      <c r="H72" s="39" t="s">
        <v>268</v>
      </c>
      <c r="I72" s="38"/>
      <c r="J72" s="44" t="s">
        <v>269</v>
      </c>
      <c r="K72" s="80"/>
      <c r="L72" s="37"/>
      <c r="M72" s="118"/>
      <c r="N72" s="37"/>
    </row>
    <row r="73" ht="48" customHeight="1" spans="1:14">
      <c r="A73" s="37">
        <v>51</v>
      </c>
      <c r="B73" s="37">
        <v>5</v>
      </c>
      <c r="C73" s="36" t="s">
        <v>275</v>
      </c>
      <c r="D73" s="44" t="s">
        <v>276</v>
      </c>
      <c r="E73" s="37" t="s">
        <v>277</v>
      </c>
      <c r="F73" s="38">
        <v>1210</v>
      </c>
      <c r="G73" s="38"/>
      <c r="H73" s="39" t="s">
        <v>172</v>
      </c>
      <c r="I73" s="38"/>
      <c r="J73" s="44" t="s">
        <v>265</v>
      </c>
      <c r="K73" s="80"/>
      <c r="L73" s="37"/>
      <c r="M73" s="118"/>
      <c r="N73" s="37"/>
    </row>
    <row r="74" s="9" customFormat="1" ht="74" customHeight="1" spans="1:14">
      <c r="A74" s="37">
        <v>52</v>
      </c>
      <c r="B74" s="37">
        <v>6</v>
      </c>
      <c r="C74" s="36" t="s">
        <v>278</v>
      </c>
      <c r="D74" s="44" t="s">
        <v>279</v>
      </c>
      <c r="E74" s="37" t="s">
        <v>257</v>
      </c>
      <c r="F74" s="38">
        <v>3500</v>
      </c>
      <c r="G74" s="38"/>
      <c r="H74" s="39" t="s">
        <v>264</v>
      </c>
      <c r="I74" s="38"/>
      <c r="J74" s="44" t="s">
        <v>265</v>
      </c>
      <c r="K74" s="79"/>
      <c r="L74" s="79" t="s">
        <v>280</v>
      </c>
      <c r="M74" s="119"/>
      <c r="N74" s="37"/>
    </row>
    <row r="75" ht="75" customHeight="1" spans="1:14">
      <c r="A75" s="37">
        <v>53</v>
      </c>
      <c r="B75" s="37">
        <v>7</v>
      </c>
      <c r="C75" s="36" t="s">
        <v>281</v>
      </c>
      <c r="D75" s="44" t="s">
        <v>282</v>
      </c>
      <c r="E75" s="37" t="s">
        <v>283</v>
      </c>
      <c r="F75" s="37">
        <v>13600</v>
      </c>
      <c r="G75" s="37"/>
      <c r="H75" s="44" t="s">
        <v>168</v>
      </c>
      <c r="I75" s="37"/>
      <c r="J75" s="44" t="s">
        <v>265</v>
      </c>
      <c r="K75" s="37" t="s">
        <v>39</v>
      </c>
      <c r="L75" s="37" t="s">
        <v>284</v>
      </c>
      <c r="M75" s="37" t="s">
        <v>285</v>
      </c>
      <c r="N75" s="67"/>
    </row>
    <row r="76" ht="38" customHeight="1" spans="1:14">
      <c r="A76" s="37">
        <v>54</v>
      </c>
      <c r="B76" s="37">
        <v>8</v>
      </c>
      <c r="C76" s="44" t="s">
        <v>286</v>
      </c>
      <c r="D76" s="109" t="s">
        <v>287</v>
      </c>
      <c r="E76" s="37">
        <v>2023</v>
      </c>
      <c r="F76" s="37">
        <v>9600</v>
      </c>
      <c r="G76" s="37"/>
      <c r="H76" s="44" t="s">
        <v>264</v>
      </c>
      <c r="I76" s="37"/>
      <c r="J76" s="44" t="s">
        <v>172</v>
      </c>
      <c r="K76" s="76" t="s">
        <v>39</v>
      </c>
      <c r="L76" s="76" t="s">
        <v>284</v>
      </c>
      <c r="M76" s="76" t="s">
        <v>285</v>
      </c>
      <c r="N76" s="67"/>
    </row>
    <row r="77" ht="41" customHeight="1" spans="1:14">
      <c r="A77" s="37">
        <v>55</v>
      </c>
      <c r="B77" s="37">
        <v>9</v>
      </c>
      <c r="C77" s="36" t="s">
        <v>288</v>
      </c>
      <c r="D77" s="44" t="s">
        <v>289</v>
      </c>
      <c r="E77" s="37">
        <v>2021</v>
      </c>
      <c r="F77" s="37">
        <v>1785</v>
      </c>
      <c r="G77" s="37"/>
      <c r="H77" s="44" t="s">
        <v>264</v>
      </c>
      <c r="I77" s="37"/>
      <c r="J77" s="44" t="s">
        <v>265</v>
      </c>
      <c r="K77" s="80"/>
      <c r="L77" s="80"/>
      <c r="M77" s="80"/>
      <c r="N77" s="67"/>
    </row>
    <row r="78" ht="30" customHeight="1" spans="1:14">
      <c r="A78" s="37">
        <v>56</v>
      </c>
      <c r="B78" s="37">
        <v>10</v>
      </c>
      <c r="C78" s="36" t="s">
        <v>290</v>
      </c>
      <c r="D78" s="44" t="s">
        <v>291</v>
      </c>
      <c r="E78" s="37">
        <v>2021</v>
      </c>
      <c r="F78" s="37">
        <v>1030</v>
      </c>
      <c r="G78" s="37"/>
      <c r="H78" s="44" t="s">
        <v>264</v>
      </c>
      <c r="I78" s="37"/>
      <c r="J78" s="44" t="s">
        <v>265</v>
      </c>
      <c r="K78" s="80"/>
      <c r="L78" s="80"/>
      <c r="M78" s="80"/>
      <c r="N78" s="67"/>
    </row>
    <row r="79" s="1" customFormat="1" ht="50" customHeight="1" spans="1:14">
      <c r="A79" s="37">
        <v>57</v>
      </c>
      <c r="B79" s="37">
        <v>11</v>
      </c>
      <c r="C79" s="44" t="s">
        <v>292</v>
      </c>
      <c r="D79" s="44" t="s">
        <v>293</v>
      </c>
      <c r="E79" s="37" t="s">
        <v>171</v>
      </c>
      <c r="F79" s="43">
        <v>652</v>
      </c>
      <c r="G79" s="38"/>
      <c r="H79" s="39" t="s">
        <v>258</v>
      </c>
      <c r="I79" s="38"/>
      <c r="J79" s="44" t="s">
        <v>265</v>
      </c>
      <c r="K79" s="79"/>
      <c r="L79" s="80"/>
      <c r="M79" s="80"/>
      <c r="N79" s="67"/>
    </row>
    <row r="80" ht="35" customHeight="1" spans="1:14">
      <c r="A80" s="37">
        <v>58</v>
      </c>
      <c r="B80" s="37">
        <v>12</v>
      </c>
      <c r="C80" s="52" t="s">
        <v>294</v>
      </c>
      <c r="D80" s="35" t="s">
        <v>295</v>
      </c>
      <c r="E80" s="37" t="s">
        <v>171</v>
      </c>
      <c r="F80" s="37">
        <v>1250</v>
      </c>
      <c r="G80" s="38"/>
      <c r="H80" s="35" t="s">
        <v>129</v>
      </c>
      <c r="I80" s="38"/>
      <c r="J80" s="44" t="s">
        <v>265</v>
      </c>
      <c r="K80" s="79" t="s">
        <v>73</v>
      </c>
      <c r="L80" s="37" t="s">
        <v>296</v>
      </c>
      <c r="M80" s="76" t="s">
        <v>272</v>
      </c>
      <c r="N80" s="37"/>
    </row>
    <row r="81" s="11" customFormat="1" ht="50" customHeight="1" spans="1:14">
      <c r="A81" s="37">
        <v>59</v>
      </c>
      <c r="B81" s="37">
        <v>13</v>
      </c>
      <c r="C81" s="36" t="s">
        <v>297</v>
      </c>
      <c r="D81" s="36" t="s">
        <v>298</v>
      </c>
      <c r="E81" s="37" t="s">
        <v>193</v>
      </c>
      <c r="F81" s="37">
        <v>3500</v>
      </c>
      <c r="G81" s="37"/>
      <c r="H81" s="39" t="s">
        <v>258</v>
      </c>
      <c r="I81" s="111"/>
      <c r="J81" s="44" t="s">
        <v>265</v>
      </c>
      <c r="K81" s="37" t="s">
        <v>62</v>
      </c>
      <c r="L81" s="37" t="s">
        <v>196</v>
      </c>
      <c r="M81" s="79"/>
      <c r="N81" s="37"/>
    </row>
    <row r="82" ht="39" customHeight="1" spans="1:14">
      <c r="A82" s="37">
        <v>60</v>
      </c>
      <c r="B82" s="37">
        <v>14</v>
      </c>
      <c r="C82" s="36" t="s">
        <v>299</v>
      </c>
      <c r="D82" s="44" t="s">
        <v>300</v>
      </c>
      <c r="E82" s="37" t="s">
        <v>118</v>
      </c>
      <c r="F82" s="38">
        <v>1000</v>
      </c>
      <c r="G82" s="38"/>
      <c r="H82" s="39" t="s">
        <v>258</v>
      </c>
      <c r="I82" s="38"/>
      <c r="J82" s="44" t="s">
        <v>265</v>
      </c>
      <c r="K82" s="76" t="s">
        <v>301</v>
      </c>
      <c r="L82" s="115" t="s">
        <v>284</v>
      </c>
      <c r="M82" s="115" t="s">
        <v>261</v>
      </c>
      <c r="N82" s="67"/>
    </row>
    <row r="83" ht="41" customHeight="1" spans="1:14">
      <c r="A83" s="37">
        <v>61</v>
      </c>
      <c r="B83" s="37">
        <v>15</v>
      </c>
      <c r="C83" s="44" t="s">
        <v>302</v>
      </c>
      <c r="D83" s="44" t="s">
        <v>303</v>
      </c>
      <c r="E83" s="37" t="s">
        <v>283</v>
      </c>
      <c r="F83" s="37">
        <v>600</v>
      </c>
      <c r="G83" s="37"/>
      <c r="H83" s="39" t="s">
        <v>258</v>
      </c>
      <c r="I83" s="37"/>
      <c r="J83" s="44" t="s">
        <v>265</v>
      </c>
      <c r="K83" s="37" t="s">
        <v>183</v>
      </c>
      <c r="L83" s="37" t="s">
        <v>304</v>
      </c>
      <c r="M83" s="120"/>
      <c r="N83" s="37"/>
    </row>
    <row r="84" ht="77" customHeight="1" spans="1:14">
      <c r="A84" s="37">
        <v>62</v>
      </c>
      <c r="B84" s="37">
        <v>16</v>
      </c>
      <c r="C84" s="44" t="s">
        <v>305</v>
      </c>
      <c r="D84" s="44" t="s">
        <v>306</v>
      </c>
      <c r="E84" s="37" t="s">
        <v>171</v>
      </c>
      <c r="F84" s="110">
        <v>1250</v>
      </c>
      <c r="G84" s="111"/>
      <c r="H84" s="112" t="s">
        <v>307</v>
      </c>
      <c r="I84" s="57"/>
      <c r="J84" s="44" t="s">
        <v>265</v>
      </c>
      <c r="K84" s="38" t="s">
        <v>308</v>
      </c>
      <c r="L84" s="115" t="s">
        <v>309</v>
      </c>
      <c r="M84" s="76" t="s">
        <v>285</v>
      </c>
      <c r="N84" s="67"/>
    </row>
    <row r="85" s="10" customFormat="1" ht="39" customHeight="1" spans="1:14">
      <c r="A85" s="37">
        <v>63</v>
      </c>
      <c r="B85" s="37">
        <v>17</v>
      </c>
      <c r="C85" s="36" t="s">
        <v>310</v>
      </c>
      <c r="D85" s="44" t="s">
        <v>311</v>
      </c>
      <c r="E85" s="37" t="s">
        <v>118</v>
      </c>
      <c r="F85" s="37">
        <v>2300</v>
      </c>
      <c r="G85" s="36"/>
      <c r="H85" s="36" t="s">
        <v>312</v>
      </c>
      <c r="I85" s="37"/>
      <c r="J85" s="36" t="s">
        <v>227</v>
      </c>
      <c r="K85" s="37" t="s">
        <v>142</v>
      </c>
      <c r="L85" s="37" t="s">
        <v>313</v>
      </c>
      <c r="M85" s="37" t="s">
        <v>314</v>
      </c>
      <c r="N85" s="36"/>
    </row>
  </sheetData>
  <autoFilter ref="A2:N85">
    <extLst/>
  </autoFilter>
  <mergeCells count="74">
    <mergeCell ref="A1:C1"/>
    <mergeCell ref="A2:N2"/>
    <mergeCell ref="A3:D3"/>
    <mergeCell ref="K3:N3"/>
    <mergeCell ref="G4:H4"/>
    <mergeCell ref="I4:J4"/>
    <mergeCell ref="A6:C6"/>
    <mergeCell ref="A7:C7"/>
    <mergeCell ref="A8:C8"/>
    <mergeCell ref="A16:C16"/>
    <mergeCell ref="A21:C21"/>
    <mergeCell ref="A24:C24"/>
    <mergeCell ref="A26:C26"/>
    <mergeCell ref="A29:C29"/>
    <mergeCell ref="A30:C30"/>
    <mergeCell ref="A38:C38"/>
    <mergeCell ref="A40:C40"/>
    <mergeCell ref="A48:C48"/>
    <mergeCell ref="A53:C53"/>
    <mergeCell ref="A56:C56"/>
    <mergeCell ref="A58:C58"/>
    <mergeCell ref="A65:C65"/>
    <mergeCell ref="A68:C68"/>
    <mergeCell ref="C4:C5"/>
    <mergeCell ref="D4:D5"/>
    <mergeCell ref="E4:E5"/>
    <mergeCell ref="F4:F5"/>
    <mergeCell ref="K4:K5"/>
    <mergeCell ref="K9:K10"/>
    <mergeCell ref="K11:K14"/>
    <mergeCell ref="K17:K18"/>
    <mergeCell ref="K19:K20"/>
    <mergeCell ref="K22:K23"/>
    <mergeCell ref="K31:K33"/>
    <mergeCell ref="K41:K42"/>
    <mergeCell ref="K43:K44"/>
    <mergeCell ref="K49:K51"/>
    <mergeCell ref="K54:K55"/>
    <mergeCell ref="K60:K61"/>
    <mergeCell ref="K62:K64"/>
    <mergeCell ref="K66:K67"/>
    <mergeCell ref="K69:K70"/>
    <mergeCell ref="K71:K74"/>
    <mergeCell ref="K76:K79"/>
    <mergeCell ref="L4:L5"/>
    <mergeCell ref="L9:L10"/>
    <mergeCell ref="L11:L13"/>
    <mergeCell ref="L33:L34"/>
    <mergeCell ref="L35:L36"/>
    <mergeCell ref="L43:L44"/>
    <mergeCell ref="L50:L51"/>
    <mergeCell ref="L60:L61"/>
    <mergeCell ref="L69:L70"/>
    <mergeCell ref="L71:L73"/>
    <mergeCell ref="L76:L79"/>
    <mergeCell ref="M4:M5"/>
    <mergeCell ref="M9:M13"/>
    <mergeCell ref="M17:M20"/>
    <mergeCell ref="M22:M23"/>
    <mergeCell ref="M31:M34"/>
    <mergeCell ref="M35:M36"/>
    <mergeCell ref="M41:M42"/>
    <mergeCell ref="M43:M46"/>
    <mergeCell ref="M49:M51"/>
    <mergeCell ref="M59:M61"/>
    <mergeCell ref="M62:M64"/>
    <mergeCell ref="M66:M67"/>
    <mergeCell ref="M69:M70"/>
    <mergeCell ref="M71:M74"/>
    <mergeCell ref="M76:M79"/>
    <mergeCell ref="M80:M81"/>
    <mergeCell ref="M82:M83"/>
    <mergeCell ref="N4:N5"/>
    <mergeCell ref="A4:B5"/>
  </mergeCells>
  <dataValidations count="4">
    <dataValidation allowBlank="1" showErrorMessage="1" promptTitle="如：2017-2018，2017等" prompt=" " sqref="H3 K3 A8 B8 D8 E8 F8:I8 J8 K8:M8 N8 O8:HY8 I9 J9 K9 L9 M9 N9:IU9 M10 N10 O10:HY10 C11 I11 J11 K11 L11 M11 N11:IU11 I12 M12 N12 O12:HY12 I13 L13 M13 N13 O13:HY13 L14 M14 N14 O14:HY14 J15 L15 M15 N15 O15:HY15 A16 B16 D16 E16 F16:I16 J16 K16:M16 N16 O16:HY16 A17 L17 F20:H20 A21 B21 D21 E21 F21:I21 J21 K21:M21 N21 O21:HY21 C22 D22 G22 H22 I22 J22 K22 L22 M22 N22 O22:IA22 C23 D23 F23 G23:I23 K23 L23 M23 N23:O23 P23:HE23 A24 B24 D24 F24:I24 K24 L24 M24 N24:O24 P24:HE24 A25:B25 N25 O25 P25:HE25 A26 B26 D26 E26 F26:I26 J26 K26:M26 N26 O26:HY26 B27 L27 M27 N27 O27:HY27 B28 L28 M28 N28 O28:HY28 A30 B30 D30 E30 F30:I30 J30 K30:M30 N30 O30:HY30 E31 G31 J31 K31 M31 N31 O31:HX31 C32 D32 E32 G32 H32 J32 K32 L32 M32 N32 O32:HY32 D33 E33 F33 G33 I33 J33 K33 M33 N33 O33:HX33 E34 J34 O34:HX34 C35 D35 E35 G35 H35 J35 K35 M35 N35 O35:XFD35 D36 E36 F36 G36 I36 J36 L36 N36 O36:HX36 L37 M37 N37 O37:HX37 B38 D38 E38 F38:I38 J38 K38:M38 N38 O38:HY38 B39 J39 K39 L39 M39 N39 O39:HY39 A40 B40 D40 E40 F40:I40 J40 K40:M40 N40 O40:HY40 E41 F41 G41 I41 J41 K41 L41 M41 N41:IU41 E42 I42 J42 L42 N42:IU42 L43 M43 N43 O43:HY43 C44:D44 E44:I44 M44 N44 O44:HY44 C45 D45 E45 F45:G45 H45 I45 J45 K45 L45:M45 N45 E46 L46 M46 N46 O46:HY46 E47 K47:M47 N47 O47:HY47 A48 B48 D48 E48 F48:I48 J48 K48:M48 N48 O48:HY48 C49:D49 E49 F49:G49 I49 J49 K49:L49 M49 N49 C50:G50 I50:J50 K50 L50 N50 C51:G51 H51 I51:J51 K51 L51 M51 N51 E52 K52:L52 M52 N52 O52:HY52 A53 B53 D53 E53 F53:I53 J53 K53:M53 N53 O53:HY53 B54 F54 G54 H54 J54 L54 M54 N54 B55 E55 L55 M55 N55 O55:HY55 A56 B56 D56 E56 F56:I56 J56 K56:M56 N56 O56:HY56 N57 O57:HY57 A58 B58 D58 E58 F58:I58 J58 K58:M58 N58 O58:HY58 L59 M59 N59 O59:HY59 L60 M60 L64 O64:HY64 A65 B65 D65 E65 F65:I65 J65 K65:M65 N65 O65:HY65 B66 C66 D66 F66 H66:J66 K66:L66 M66 N66 O66:HY66 B67 H67:J67 K67 L67 M67 N67 O67:HY67 A68 B68 D68 E68 F68:I68 J68 K68 L68 M68 N68 J69 L69 M69 N69 J70 L70 M70 C71:D71 E71 F71 J71 K71 L71 N71 C72:D72 E72 F72 J72 K72 L72 N72 C73:D73 E73 F73 K73 L73 N73 C74 D74 E74 F74 K74 L74 M74 N74 C75 D75 E75 F75:I75 L75 M75 N75 C76 D76 E76:I76 J76 L76 M76 N76 N77 L78 M78 N78 E79 L79 M79 N79 O79:IR79 E80 K80 L80 N80 C81:F81 G81 K81:L81 N81 C82:D82 E82 F82 L82 M82 N82 C83 E83 F83:G83 I83 K83 L83 M83 N83 C84 D84 E84 F84:G84 H84 I84 K84 L84 M84 N84 E85 A9:A15 A18:A20 A27:A28 A31:A32 A33:A37 A38:A39 A41:A47 A49:A52 A54:A55 A59:A64 A66:A67 A69:A85 B17:B20 B31:B34 B35:B37 B49:B52 B59:B64 B69:B85 H49:H50 J73:J75 J77:J84 K42:K43 L62:L63 M17:M18 M19:M20 M71:M73 M80:M81 N17:N18 N19:N20 N60:N61 N62:N63 K19:L20 O17:HY18 O19:HY20 A22:B23 O60:HY61 O62:HY63"/>
    <dataValidation allowBlank="1" showErrorMessage="1" promptTitle="项目总投资等于投资来源下数字的和。" prompt="单位为万元！" sqref="C9"/>
    <dataValidation allowBlank="1" showErrorMessage="1" sqref="E22 F22"/>
    <dataValidation allowBlank="1" showErrorMessage="1" promptTitle="填入2017年当年计划完成的主要建设内容，" prompt="如果是2017年当年建成项目，此列请填写“建成”。" sqref="F27 F28 F37 F59 F62 F77 I77 F78 I78 F79"/>
  </dataValidations>
  <printOptions horizontalCentered="1"/>
  <pageMargins left="0.235416666666667" right="0.196527777777778" top="0.511805555555556" bottom="0.275" header="0.15625" footer="0.313888888888889"/>
  <pageSetup paperSize="9" scale="95" firstPageNumber="7" orientation="landscape" useFirstPageNumber="1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余生请多指教</cp:lastModifiedBy>
  <dcterms:created xsi:type="dcterms:W3CDTF">2018-11-26T06:45:00Z</dcterms:created>
  <cp:lastPrinted>2018-11-29T08:19:00Z</cp:lastPrinted>
  <dcterms:modified xsi:type="dcterms:W3CDTF">2021-03-16T10:11:13Z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