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firstSheet="9" activeTab="9"/>
  </bookViews>
  <sheets>
    <sheet name="财力表" sheetId="1" r:id="rId1"/>
    <sheet name="人员情况" sheetId="2" r:id="rId2"/>
    <sheet name="在职人员工资" sheetId="3" r:id="rId3"/>
    <sheet name="退休人员 (2)" sheetId="4" r:id="rId4"/>
    <sheet name="公用经费" sheetId="5" r:id="rId5"/>
    <sheet name="民生类支出预算" sheetId="6" r:id="rId6"/>
    <sheet name="其他项目支出预算表 (2)" sheetId="20" r:id="rId7"/>
    <sheet name="其他项目支出预算表" sheetId="7" r:id="rId8"/>
    <sheet name="政府采购预算表" sheetId="8" r:id="rId9"/>
    <sheet name="单位(部门)整体支出绩效目标表" sheetId="14" r:id="rId10"/>
    <sheet name="执法队服装" sheetId="19" r:id="rId11"/>
    <sheet name="文物普查 (2)" sheetId="18" r:id="rId12"/>
    <sheet name="文物普查" sheetId="17" r:id="rId13"/>
    <sheet name="应急广播" sheetId="16" r:id="rId14"/>
    <sheet name="传输费" sheetId="10" r:id="rId15"/>
    <sheet name="宣传费" sheetId="11" r:id="rId16"/>
    <sheet name="研究会" sheetId="12" r:id="rId17"/>
    <sheet name="放映员" sheetId="13" r:id="rId18"/>
    <sheet name="三公经费" sheetId="15" r:id="rId19"/>
    <sheet name="Sheet1" sheetId="21" r:id="rId20"/>
  </sheets>
  <definedNames>
    <definedName name="_xlnm._FilterDatabase" localSheetId="1" hidden="1">人员情况!$6:$12</definedName>
    <definedName name="_xlnm._FilterDatabase" localSheetId="6" hidden="1">'其他项目支出预算表 (2)'!$A$6:$L$21</definedName>
    <definedName name="_xlnm._FilterDatabase" localSheetId="7" hidden="1">其他项目支出预算表!$A$6:$L$20</definedName>
    <definedName name="_xlnm.Print_Titles" localSheetId="8">政府采购预算表!$1:$3</definedName>
    <definedName name="_xlnm._FilterDatabase" localSheetId="18">三公经费!$A$5:$XDU$11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<sst xmlns="http://schemas.openxmlformats.org/spreadsheetml/2006/main" count="1772" uniqueCount="740">
  <si>
    <t>2024年财力表</t>
  </si>
  <si>
    <t>单位：万元</t>
  </si>
  <si>
    <t>项                   目</t>
  </si>
  <si>
    <t>合计</t>
  </si>
  <si>
    <t>年初预算</t>
  </si>
  <si>
    <t>备注</t>
  </si>
  <si>
    <t>财力</t>
  </si>
  <si>
    <t>专项</t>
  </si>
  <si>
    <t>一、收入总计</t>
  </si>
  <si>
    <t>（一）本年收入合计</t>
  </si>
  <si>
    <t>（二）省级补助收入合计</t>
  </si>
  <si>
    <t xml:space="preserve">  1、返还性收入</t>
  </si>
  <si>
    <t xml:space="preserve">  （1）增值税税收返还收入</t>
  </si>
  <si>
    <t xml:space="preserve">  （2）所得税基数返还收入</t>
  </si>
  <si>
    <t xml:space="preserve">  （3）成品油价格和税费改革税收返还收入</t>
  </si>
  <si>
    <t xml:space="preserve">  （4）其他税收返还收入(消费税基数返还)</t>
  </si>
  <si>
    <t xml:space="preserve">  （5）营改增收入划分税收返还</t>
  </si>
  <si>
    <t xml:space="preserve">  2、一般性转移支付收入</t>
  </si>
  <si>
    <t xml:space="preserve">   （1）体制补助收入</t>
  </si>
  <si>
    <t xml:space="preserve">   （2）均衡性转移支付补助收入</t>
  </si>
  <si>
    <t>公</t>
  </si>
  <si>
    <t xml:space="preserve">   （3）县级基本财力保障机制奖补资金</t>
  </si>
  <si>
    <t xml:space="preserve">   （4）结算补助收入(明细项目见附表1)</t>
  </si>
  <si>
    <t xml:space="preserve">   （5）资源枯竭型城市转移支付</t>
  </si>
  <si>
    <t xml:space="preserve">   （6）企事业单位预算划转补助</t>
  </si>
  <si>
    <t xml:space="preserve">   （7）成品油价格和税费改革转移支付</t>
  </si>
  <si>
    <t xml:space="preserve">   （8）增值税留抵退税转移支付收入</t>
  </si>
  <si>
    <t xml:space="preserve">   （9）其他退税减税降费转移支付收入</t>
  </si>
  <si>
    <t xml:space="preserve">   （10）补充县区财力转移支付收入</t>
  </si>
  <si>
    <t xml:space="preserve">  （12）重点生态功能区转移支付</t>
  </si>
  <si>
    <t xml:space="preserve">  （13）固定数额补助收入</t>
  </si>
  <si>
    <t xml:space="preserve">  （14）革命老区转移支付收入</t>
  </si>
  <si>
    <t xml:space="preserve">  （15）民族地区转移支付收入</t>
  </si>
  <si>
    <t xml:space="preserve">  （16）边疆地区转移支付收入</t>
  </si>
  <si>
    <t xml:space="preserve">  （17）贫困地区转移支付收入</t>
  </si>
  <si>
    <r>
      <rPr>
        <sz val="10"/>
        <color rgb="FF000000"/>
        <rFont val="宋体"/>
        <charset val="134"/>
      </rPr>
      <t xml:space="preserve">  （18）</t>
    </r>
    <r>
      <rPr>
        <sz val="10"/>
        <color rgb="FF000000"/>
        <rFont val="宋体"/>
        <charset val="134"/>
      </rPr>
      <t>一般公共服务共同财政事权转移支付收入</t>
    </r>
  </si>
  <si>
    <r>
      <rPr>
        <sz val="10"/>
        <color rgb="FF000000"/>
        <rFont val="宋体"/>
        <charset val="134"/>
      </rPr>
      <t xml:space="preserve">  （19）公共安全</t>
    </r>
    <r>
      <rPr>
        <sz val="10"/>
        <color rgb="FF000000"/>
        <rFont val="宋体"/>
        <charset val="134"/>
      </rPr>
      <t>共同财政事权转移支付收入</t>
    </r>
  </si>
  <si>
    <r>
      <rPr>
        <sz val="10"/>
        <color rgb="FF000000"/>
        <rFont val="宋体"/>
        <charset val="134"/>
      </rPr>
      <t xml:space="preserve">  （20）教育</t>
    </r>
    <r>
      <rPr>
        <sz val="10"/>
        <color rgb="FF000000"/>
        <rFont val="宋体"/>
        <charset val="134"/>
      </rPr>
      <t>共同财政事权转移支付收入</t>
    </r>
  </si>
  <si>
    <r>
      <rPr>
        <sz val="10"/>
        <color rgb="FF000000"/>
        <rFont val="宋体"/>
        <charset val="134"/>
      </rPr>
      <t xml:space="preserve">  （21）科技</t>
    </r>
    <r>
      <rPr>
        <sz val="10"/>
        <color rgb="FF000000"/>
        <rFont val="宋体"/>
        <charset val="134"/>
      </rPr>
      <t>共同财政事权转移支付收入</t>
    </r>
  </si>
  <si>
    <r>
      <rPr>
        <sz val="10"/>
        <color rgb="FF000000"/>
        <rFont val="宋体"/>
        <charset val="134"/>
      </rPr>
      <t xml:space="preserve">  （22）文化旅游体育与传媒</t>
    </r>
    <r>
      <rPr>
        <sz val="10"/>
        <color rgb="FF000000"/>
        <rFont val="宋体"/>
        <charset val="134"/>
      </rPr>
      <t>共同财政事权转移支付收入</t>
    </r>
  </si>
  <si>
    <r>
      <rPr>
        <sz val="10"/>
        <color rgb="FF000000"/>
        <rFont val="宋体"/>
        <charset val="134"/>
      </rPr>
      <t xml:space="preserve">  （23）社会保障和就业</t>
    </r>
    <r>
      <rPr>
        <sz val="10"/>
        <color rgb="FF000000"/>
        <rFont val="宋体"/>
        <charset val="134"/>
      </rPr>
      <t>共同财政事权转移支付收入</t>
    </r>
  </si>
  <si>
    <r>
      <rPr>
        <sz val="10"/>
        <color rgb="FF000000"/>
        <rFont val="宋体"/>
        <charset val="134"/>
      </rPr>
      <t xml:space="preserve">  （24）医疗卫生</t>
    </r>
    <r>
      <rPr>
        <sz val="10"/>
        <color rgb="FF000000"/>
        <rFont val="宋体"/>
        <charset val="134"/>
      </rPr>
      <t>共同财政事权转移支付收入</t>
    </r>
  </si>
  <si>
    <t xml:space="preserve">  （25）城乡社区共同财政事权转移支付收入</t>
  </si>
  <si>
    <r>
      <rPr>
        <sz val="10"/>
        <color rgb="FF000000"/>
        <rFont val="宋体"/>
        <charset val="134"/>
      </rPr>
      <t xml:space="preserve">  （26）节能环保</t>
    </r>
    <r>
      <rPr>
        <sz val="10"/>
        <color rgb="FF000000"/>
        <rFont val="宋体"/>
        <charset val="134"/>
      </rPr>
      <t>共同财政事权转移支付收入</t>
    </r>
  </si>
  <si>
    <t xml:space="preserve"> 巩固脱贫攻坚成果衔接乡村振兴转移支付收入</t>
  </si>
  <si>
    <r>
      <rPr>
        <sz val="10"/>
        <color rgb="FF000000"/>
        <rFont val="宋体"/>
        <charset val="134"/>
      </rPr>
      <t xml:space="preserve">  （27）农林水</t>
    </r>
    <r>
      <rPr>
        <sz val="10"/>
        <color rgb="FF000000"/>
        <rFont val="宋体"/>
        <charset val="134"/>
      </rPr>
      <t>共同财政事权转移支付收入</t>
    </r>
  </si>
  <si>
    <r>
      <rPr>
        <sz val="10"/>
        <color rgb="FF000000"/>
        <rFont val="宋体"/>
        <charset val="134"/>
      </rPr>
      <t xml:space="preserve">  （28）交通运输</t>
    </r>
    <r>
      <rPr>
        <sz val="10"/>
        <color rgb="FF000000"/>
        <rFont val="宋体"/>
        <charset val="134"/>
      </rPr>
      <t>共同财政事权转移支付收入</t>
    </r>
  </si>
  <si>
    <t xml:space="preserve">   (29) 资源勘探共同财政事权转移支付收入</t>
  </si>
  <si>
    <t xml:space="preserve">   (29) 商业服务业共同财政事权转移支付收入</t>
  </si>
  <si>
    <r>
      <rPr>
        <sz val="10"/>
        <color rgb="FF000000"/>
        <rFont val="宋体"/>
        <charset val="134"/>
      </rPr>
      <t xml:space="preserve">  （30）住房保障</t>
    </r>
    <r>
      <rPr>
        <sz val="10"/>
        <color rgb="FF000000"/>
        <rFont val="宋体"/>
        <charset val="134"/>
      </rPr>
      <t>共同财政事权转移支付收入</t>
    </r>
  </si>
  <si>
    <t xml:space="preserve">   (31) 粮油物资储备共同财政事权转移支付收入</t>
  </si>
  <si>
    <t xml:space="preserve">  （32）灾害防治共同财政事权转移支付收入</t>
  </si>
  <si>
    <r>
      <rPr>
        <sz val="10"/>
        <color rgb="FF000000"/>
        <rFont val="宋体"/>
        <charset val="134"/>
      </rPr>
      <t xml:space="preserve">  （33）其他</t>
    </r>
    <r>
      <rPr>
        <sz val="10"/>
        <color rgb="FF000000"/>
        <rFont val="宋体"/>
        <charset val="134"/>
      </rPr>
      <t>共同财政事权转移支付收入</t>
    </r>
  </si>
  <si>
    <t xml:space="preserve">  （34）其他一般性转移支付收入</t>
  </si>
  <si>
    <t xml:space="preserve">  （35）其他补助</t>
  </si>
  <si>
    <t xml:space="preserve">  3、专项转移支付收入</t>
  </si>
  <si>
    <t xml:space="preserve">  (1)一般公共服务</t>
  </si>
  <si>
    <t xml:space="preserve">  (2)国防</t>
  </si>
  <si>
    <t>共</t>
  </si>
  <si>
    <t xml:space="preserve">  (3)公共安全</t>
  </si>
  <si>
    <t xml:space="preserve">  (4)教育</t>
  </si>
  <si>
    <t xml:space="preserve">  (5)科学技术</t>
  </si>
  <si>
    <t xml:space="preserve">  (6)文化体育与传媒</t>
  </si>
  <si>
    <t xml:space="preserve">  (7)社会保障和就业</t>
  </si>
  <si>
    <t xml:space="preserve">  (8)医疗卫生</t>
  </si>
  <si>
    <t xml:space="preserve">  (9)节能环保</t>
  </si>
  <si>
    <t xml:space="preserve">  (10)城乡社区事务</t>
  </si>
  <si>
    <t xml:space="preserve">  (11)农林水事务</t>
  </si>
  <si>
    <t xml:space="preserve">  (12)交通运输</t>
  </si>
  <si>
    <t xml:space="preserve">  (13)资源勘探电力信息等事务</t>
  </si>
  <si>
    <t xml:space="preserve">  (14)商业服务业等事务</t>
  </si>
  <si>
    <t xml:space="preserve">  (15)金融监管等事务</t>
  </si>
  <si>
    <t xml:space="preserve">  (16)地震灾后恢复重建</t>
  </si>
  <si>
    <t xml:space="preserve">  (17)自然资源海洋气象等</t>
  </si>
  <si>
    <t xml:space="preserve">  (18)住房保障支出</t>
  </si>
  <si>
    <t xml:space="preserve">  (19)自然灾害救助</t>
  </si>
  <si>
    <t xml:space="preserve">  (20)粮油物资管理事务</t>
  </si>
  <si>
    <t xml:space="preserve">  (21)预备费</t>
  </si>
  <si>
    <t xml:space="preserve">  (22)其他专项转移支付</t>
  </si>
  <si>
    <t>预</t>
  </si>
  <si>
    <t xml:space="preserve">  (23)其他专项转移支付---国有资本经营</t>
  </si>
  <si>
    <t xml:space="preserve">  4、地震灾后恢复重建补助收入</t>
  </si>
  <si>
    <t>（三）接受其他地区援助收入</t>
  </si>
  <si>
    <t>（四）债务收入</t>
  </si>
  <si>
    <t xml:space="preserve">        地方政府债券收入</t>
  </si>
  <si>
    <t xml:space="preserve">        地方向国外借款收入</t>
  </si>
  <si>
    <t>（五）债券转贷收入</t>
  </si>
  <si>
    <t xml:space="preserve">        转贷地方政府债券收入</t>
  </si>
  <si>
    <t xml:space="preserve">        新增一般债券</t>
  </si>
  <si>
    <t xml:space="preserve">        再融资一般债券</t>
  </si>
  <si>
    <t>算</t>
  </si>
  <si>
    <t>（六）国债转贷收入</t>
  </si>
  <si>
    <t>（七）国债转贷资金上年结余</t>
  </si>
  <si>
    <t>（八）国债转贷转补助</t>
  </si>
  <si>
    <t>（九）上年结余收入</t>
  </si>
  <si>
    <t>（十）调入预算稳定调节基金</t>
  </si>
  <si>
    <t>（十一）调入资金</t>
  </si>
  <si>
    <t xml:space="preserve">   1、政府性基金调入</t>
  </si>
  <si>
    <t xml:space="preserve">   2、国有资本经营预算调入</t>
  </si>
  <si>
    <t xml:space="preserve">   3、财政专户管理资金调入</t>
  </si>
  <si>
    <t xml:space="preserve">   4、其他调入</t>
  </si>
  <si>
    <t>（十二）地震灾后恢复重建调入资金</t>
  </si>
  <si>
    <t xml:space="preserve">         预算稳定调节基金调入</t>
  </si>
  <si>
    <t>附件一</t>
  </si>
  <si>
    <r>
      <rPr>
        <sz val="20"/>
        <color rgb="FF000000"/>
        <rFont val="宋体"/>
        <charset val="134"/>
      </rPr>
      <t>单位财政供养人员结构基本信息表（</t>
    </r>
    <r>
      <rPr>
        <b/>
        <sz val="16"/>
        <color rgb="FF000000"/>
        <rFont val="宋体"/>
        <charset val="134"/>
      </rPr>
      <t>按照2024年11月工资在册人数编报</t>
    </r>
    <r>
      <rPr>
        <sz val="20"/>
        <color rgb="FF000000"/>
        <rFont val="宋体"/>
        <charset val="134"/>
      </rPr>
      <t>）</t>
    </r>
  </si>
  <si>
    <t>填报单位（盖章）：</t>
  </si>
  <si>
    <t>序号</t>
  </si>
  <si>
    <t>分管股室</t>
  </si>
  <si>
    <t>单位编码</t>
  </si>
  <si>
    <t>单位名称</t>
  </si>
  <si>
    <t>单位性质（按一体化系统填报）</t>
  </si>
  <si>
    <t>编制情况</t>
  </si>
  <si>
    <t>供养人员合计</t>
  </si>
  <si>
    <t>在职人员数</t>
  </si>
  <si>
    <t>其他人员数</t>
  </si>
  <si>
    <t>离退休人员数</t>
  </si>
  <si>
    <t>小计</t>
  </si>
  <si>
    <t>行政</t>
  </si>
  <si>
    <t>事业</t>
  </si>
  <si>
    <t>行政单位（含公安）</t>
  </si>
  <si>
    <t>事业单位</t>
  </si>
  <si>
    <t>三支一扶、村官</t>
  </si>
  <si>
    <t>特岗</t>
  </si>
  <si>
    <t>公益性岗位（不含就业补助人员）</t>
  </si>
  <si>
    <t>市县招人员</t>
  </si>
  <si>
    <t>农村代课教师</t>
  </si>
  <si>
    <t>其他（卫生系统退役安置人员）</t>
  </si>
  <si>
    <t>退休</t>
  </si>
  <si>
    <t>离休</t>
  </si>
  <si>
    <t>遗属供养</t>
  </si>
  <si>
    <t>行财股</t>
  </si>
  <si>
    <t>140001</t>
  </si>
  <si>
    <t>合水县文体广电和旅游局</t>
  </si>
  <si>
    <t>行政单位</t>
  </si>
  <si>
    <t>140002</t>
  </si>
  <si>
    <t>合水县民俗文化研究所</t>
  </si>
  <si>
    <t>140003</t>
  </si>
  <si>
    <t>合水县文化馆</t>
  </si>
  <si>
    <t>公益一类</t>
  </si>
  <si>
    <t>140004</t>
  </si>
  <si>
    <t>合水县全民健身中心</t>
  </si>
  <si>
    <t>140005</t>
  </si>
  <si>
    <t>合水县图书馆</t>
  </si>
  <si>
    <t>140006</t>
  </si>
  <si>
    <t>陇东古石刻艺术博物馆</t>
  </si>
  <si>
    <t>单位财政供养人员工资和福利支出预算表</t>
  </si>
  <si>
    <t xml:space="preserve">注意！按照2024年11月人社部门核定工资发放表为基数，预计2025年全年人员工资发放预算数             </t>
  </si>
  <si>
    <t>股室</t>
  </si>
  <si>
    <t>单位代码</t>
  </si>
  <si>
    <t>预算单位</t>
  </si>
  <si>
    <t>工资和福利支出</t>
  </si>
  <si>
    <t>公积金</t>
  </si>
  <si>
    <t>行政（含公安）单位</t>
  </si>
  <si>
    <t>工资附加性支出</t>
  </si>
  <si>
    <t>其他人员工资支出</t>
  </si>
  <si>
    <t>基本工资</t>
  </si>
  <si>
    <t>国家统一规定的津补贴</t>
  </si>
  <si>
    <t>地方性补贴</t>
  </si>
  <si>
    <t>基础性绩效奖（全年）</t>
  </si>
  <si>
    <t>绩效工资</t>
  </si>
  <si>
    <t xml:space="preserve">年终奖励工资     </t>
  </si>
  <si>
    <t>交通补贴--车补</t>
  </si>
  <si>
    <t>取暖费</t>
  </si>
  <si>
    <t>正常晋升等增资</t>
  </si>
  <si>
    <t>其他</t>
  </si>
  <si>
    <t>公益性岗位（财政）</t>
  </si>
  <si>
    <t>卫生及班主任津贴</t>
  </si>
  <si>
    <t>其他人员工资</t>
  </si>
  <si>
    <t>行财</t>
  </si>
  <si>
    <t/>
  </si>
  <si>
    <t>对个人和家庭的补助支出预算表</t>
  </si>
  <si>
    <t xml:space="preserve">                                                   注意！按照2024年11月人社部门核定工资发放表为基数测算预算数                                             </t>
  </si>
  <si>
    <t xml:space="preserve">单位：万元  </t>
  </si>
  <si>
    <t>对个人和家庭的补助</t>
  </si>
  <si>
    <t>离退休工资</t>
  </si>
  <si>
    <t>离退休取暖费（暂按月工资额填报）</t>
  </si>
  <si>
    <t>县管企业生活干部生活补贴</t>
  </si>
  <si>
    <t>企业离退休人员遗属生活困难补助</t>
  </si>
  <si>
    <t>8023部队及二等乙级以上伤残军人医疗费</t>
  </si>
  <si>
    <t>丧葬抚恤费</t>
  </si>
  <si>
    <t>离休费</t>
  </si>
  <si>
    <t>退休费</t>
  </si>
  <si>
    <t>人数</t>
  </si>
  <si>
    <t>金额</t>
  </si>
  <si>
    <r>
      <rPr>
        <sz val="20"/>
        <color rgb="FF000000"/>
        <rFont val="宋体"/>
        <charset val="134"/>
      </rPr>
      <t>单位财政供养人员运转经费核定表（</t>
    </r>
    <r>
      <rPr>
        <b/>
        <sz val="16"/>
        <color rgb="FF000000"/>
        <rFont val="宋体"/>
        <charset val="134"/>
      </rPr>
      <t>按照2024年11月工资表正式在册人数编报</t>
    </r>
    <r>
      <rPr>
        <sz val="20"/>
        <color rgb="FF000000"/>
        <rFont val="宋体"/>
        <charset val="134"/>
      </rPr>
      <t>）</t>
    </r>
  </si>
  <si>
    <t>核定标准</t>
  </si>
  <si>
    <t>公用经费合计</t>
  </si>
  <si>
    <t>增加预算工会会费</t>
  </si>
  <si>
    <t>公用经费</t>
  </si>
  <si>
    <t>工会会费</t>
  </si>
  <si>
    <t>2025年民生类项目预算申报表</t>
  </si>
  <si>
    <t xml:space="preserve"> 单位：万元</t>
  </si>
  <si>
    <t>项目名称</t>
  </si>
  <si>
    <t>测算标准     年人均标准（元）</t>
  </si>
  <si>
    <t>保障对象</t>
  </si>
  <si>
    <t>测算依据</t>
  </si>
  <si>
    <t>政策文号</t>
  </si>
  <si>
    <t>2025年预算金额</t>
  </si>
  <si>
    <t>2024年预算批复数</t>
  </si>
  <si>
    <t>较上年度增减</t>
  </si>
  <si>
    <t>一、教育类支出</t>
  </si>
  <si>
    <t>1.学前教育幼儿资助</t>
  </si>
  <si>
    <t>2.城乡义务教育生均公用经费</t>
  </si>
  <si>
    <t xml:space="preserve">  小学</t>
  </si>
  <si>
    <t xml:space="preserve">  初中</t>
  </si>
  <si>
    <t>3.义务教育阶段特殊教育学校和随班就读残疾学生生均公用经费</t>
  </si>
  <si>
    <t>4.义务教育免费提供教科书</t>
  </si>
  <si>
    <t>5.家庭经济困难学生生活补助</t>
  </si>
  <si>
    <t>小学</t>
  </si>
  <si>
    <t>合水县教育和科学技术局</t>
  </si>
  <si>
    <t>初中</t>
  </si>
  <si>
    <t>义教家庭经济困难学生</t>
  </si>
  <si>
    <t>文件下达数</t>
  </si>
  <si>
    <r>
      <rPr>
        <b/>
        <sz val="10"/>
        <rFont val="宋体"/>
        <charset val="134"/>
      </rPr>
      <t>甘财教[2024]22号：</t>
    </r>
    <r>
      <rPr>
        <sz val="10"/>
        <rFont val="宋体"/>
        <charset val="134"/>
      </rPr>
      <t>甘肃省财政局甘肃省教育局《关于下达2024年城乡义务教育补助经费的通知》，本次下达省级资金在省对县转移支付资金中列支。2025年参照2024年下达数预算，两年共需安排资金158万元。</t>
    </r>
  </si>
  <si>
    <t>6.普通高中学生资助</t>
  </si>
  <si>
    <t>家庭经济困难学生国家助学金</t>
  </si>
  <si>
    <t>享受助学金学生</t>
  </si>
  <si>
    <r>
      <rPr>
        <b/>
        <sz val="10"/>
        <rFont val="宋体"/>
        <charset val="134"/>
      </rPr>
      <t>1、2025年春季学期：</t>
    </r>
    <r>
      <rPr>
        <sz val="10"/>
        <rFont val="宋体"/>
        <charset val="134"/>
      </rPr>
      <t>2024年秋季学期合水一中、合水二中发放助学金1080人，资助面为36.24%，2025年春季学期按2024年秋季学期人数测算，助学金县级分担资金＝30元/人*1080人=32400元；</t>
    </r>
    <r>
      <rPr>
        <sz val="10"/>
        <rFont val="宋体"/>
        <charset val="134"/>
      </rPr>
      <t xml:space="preserve">
</t>
    </r>
    <r>
      <rPr>
        <b/>
        <sz val="10"/>
        <rFont val="宋体"/>
        <charset val="134"/>
      </rPr>
      <t>2、2025年秋季学期：</t>
    </r>
    <r>
      <rPr>
        <sz val="10"/>
        <rFont val="宋体"/>
        <charset val="134"/>
      </rPr>
      <t>预计高三毕业724人，高一招生1500人，秋季学期在校学生共计3756人，按春季学期36.24%资助比例计算，共需资助学生1362人，助学金县级分担资金＝30元/人*1362人=40860元。</t>
    </r>
    <r>
      <rPr>
        <sz val="10"/>
        <rFont val="宋体"/>
        <charset val="134"/>
      </rPr>
      <t xml:space="preserve">
</t>
    </r>
    <r>
      <rPr>
        <b/>
        <sz val="10"/>
        <rFont val="宋体"/>
        <charset val="134"/>
      </rPr>
      <t>以上两项共计73260元，按80000元预算。</t>
    </r>
  </si>
  <si>
    <t>庆政办发【2020】15号：关于《印发庆阳市教育领域市与县区财政事权各支出责任划分改革方案的通知》，普高助学金按中央与地方按8：2比例分担，合水县为第二档地方部分省级分担80%，市级分担5%，县级分担15%（即县级分担总资金3%）</t>
  </si>
  <si>
    <t>免除原建档立卡等家庭经济困难学生学杂费</t>
  </si>
  <si>
    <t>享受免学费学生</t>
  </si>
  <si>
    <r>
      <rPr>
        <b/>
        <sz val="10"/>
        <rFont val="宋体"/>
        <charset val="134"/>
      </rPr>
      <t>1、2025年春季学期：</t>
    </r>
    <r>
      <rPr>
        <sz val="10"/>
        <rFont val="宋体"/>
        <charset val="134"/>
      </rPr>
      <t>2024年秋季学期合水一中、合水二中享受免学费学生296人，资助面为9.93%，2025年春季学期按2024年秋季学期人数测算，免学费县级分担资金＝13.2元/人*296人=3907.2元；</t>
    </r>
    <r>
      <rPr>
        <sz val="10"/>
        <rFont val="宋体"/>
        <charset val="134"/>
      </rPr>
      <t xml:space="preserve">
</t>
    </r>
    <r>
      <rPr>
        <b/>
        <sz val="10"/>
        <rFont val="宋体"/>
        <charset val="134"/>
      </rPr>
      <t>2、2025年秋季学期：</t>
    </r>
    <r>
      <rPr>
        <sz val="10"/>
        <rFont val="宋体"/>
        <charset val="134"/>
      </rPr>
      <t>预计高三毕业724人，高一招生1500人，秋季学期在校学生共计3756人，按春季学期9.93%资助比例计算，共需资助学生375人，免学费县级分担资金＝14.1元/人*375人=5287.5元。</t>
    </r>
    <r>
      <rPr>
        <sz val="10"/>
        <rFont val="宋体"/>
        <charset val="134"/>
      </rPr>
      <t xml:space="preserve">
</t>
    </r>
    <r>
      <rPr>
        <b/>
        <sz val="10"/>
        <rFont val="宋体"/>
        <charset val="134"/>
      </rPr>
      <t>以上两项共计9194.7元，按10000元预算。</t>
    </r>
  </si>
  <si>
    <t>庆政办发【2020】15号：关于《印发庆阳市教育领域市与县区财政事权各支出责任划分改革方案的通知》，普高免学费按中央与地方按8：2比例分担，合水县为第二档，地方部分省级分担80%，市级分担5%，县级分担15%（即县级分担总资金3%）</t>
  </si>
  <si>
    <t>7.中职教育学生资助</t>
  </si>
  <si>
    <t>合水职专享受助学金学生</t>
  </si>
  <si>
    <r>
      <rPr>
        <b/>
        <sz val="10"/>
        <rFont val="宋体"/>
        <charset val="134"/>
      </rPr>
      <t>1、2025年春季学期：</t>
    </r>
    <r>
      <rPr>
        <sz val="10"/>
        <rFont val="宋体"/>
        <charset val="134"/>
      </rPr>
      <t>2024年秋季学期合水职专助学金发放人数555人，2025年春季按2024年秋季学生数预算，助学金县级分担资金＝30元/人*555人=16650元；</t>
    </r>
    <r>
      <rPr>
        <sz val="10"/>
        <rFont val="宋体"/>
        <charset val="134"/>
      </rPr>
      <t xml:space="preserve">
</t>
    </r>
    <r>
      <rPr>
        <b/>
        <sz val="10"/>
        <rFont val="宋体"/>
        <charset val="134"/>
      </rPr>
      <t>2、2025年秋季学期：</t>
    </r>
    <r>
      <rPr>
        <sz val="10"/>
        <rFont val="宋体"/>
        <charset val="134"/>
      </rPr>
      <t>2025年秋季预计招生300人，一二年级享受助学金人数502人（其中：2024级202人，2025级300人），助学金县级分担资金＝30元/人*502=15060元；</t>
    </r>
    <r>
      <rPr>
        <sz val="10"/>
        <rFont val="宋体"/>
        <charset val="134"/>
      </rPr>
      <t xml:space="preserve">
</t>
    </r>
    <r>
      <rPr>
        <b/>
        <sz val="10"/>
        <rFont val="宋体"/>
        <charset val="134"/>
      </rPr>
      <t>以上两项共计31710元，按4万元预算。</t>
    </r>
  </si>
  <si>
    <t>庆政办发【2020】15号：关于《印发庆阳市教育领域市与县区财政事权各支出责任划分改革方案的通知》，中职助学金所需资金由中央与地方按8：2比例分担，合水县为第二档，地方部分省级分担80%，市级分担5%，县级分担15%（即县级分担总资金3%）。中职助学金受助范围为一、二年级在校在籍就读学生，补助标准为每生每年2000元。</t>
  </si>
  <si>
    <t>农村、涉农专业和家庭经济困难
学生免学费</t>
  </si>
  <si>
    <t>合水职专享受免学费学生</t>
  </si>
  <si>
    <r>
      <rPr>
        <b/>
        <sz val="10"/>
        <rFont val="宋体"/>
        <charset val="134"/>
      </rPr>
      <t>1、2025年春季学期：</t>
    </r>
    <r>
      <rPr>
        <sz val="10"/>
        <rFont val="宋体"/>
        <charset val="134"/>
      </rPr>
      <t>2024秋季涉农专业免学费人数76人（三年级18人，二年级31人，一年级27人），2025年春季按2024秋季人数预算，免学费县级分担资金＝230元/人*76人=17480元；</t>
    </r>
    <r>
      <rPr>
        <sz val="10"/>
        <rFont val="宋体"/>
        <charset val="134"/>
      </rPr>
      <t xml:space="preserve">
</t>
    </r>
    <r>
      <rPr>
        <b/>
        <sz val="10"/>
        <rFont val="宋体"/>
        <charset val="134"/>
      </rPr>
      <t>2、2025年秋季学期：</t>
    </r>
    <r>
      <rPr>
        <sz val="10"/>
        <rFont val="宋体"/>
        <charset val="134"/>
      </rPr>
      <t>秋季预计招收涉农专业学生30人，2025年秋季实有涉农专业学生人数88人（三年级31人，二年级27人，一年级30人），免学费县级分担资金＝230元/人*88人=20240元；</t>
    </r>
    <r>
      <rPr>
        <sz val="10"/>
        <rFont val="宋体"/>
        <charset val="134"/>
      </rPr>
      <t xml:space="preserve">
</t>
    </r>
    <r>
      <rPr>
        <b/>
        <sz val="10"/>
        <rFont val="宋体"/>
        <charset val="134"/>
      </rPr>
      <t>以上两项共计37720元，按50000元预算。</t>
    </r>
  </si>
  <si>
    <t>庆政办发【2020】15号：关于《印发庆阳市教育领域市与县区财政事权各支出责任划分改革方案的通知》，中职免学费所需资金由中央财政和地方财政按8：2比例分担，地方分担资金按隶属关系由同级财政承担。中职免学费受助范围为中等职业学校在籍一、二、三年级全日制在校生，免学费补助标准为涉农专业每生每年2300元、普通专业每生每年2000元。</t>
  </si>
  <si>
    <t>中职生免学费（除农村、涉农专业和家庭经济困难学生外）</t>
  </si>
  <si>
    <r>
      <rPr>
        <b/>
        <sz val="10"/>
        <rFont val="宋体"/>
        <charset val="134"/>
      </rPr>
      <t>1、2025年春季学期：</t>
    </r>
    <r>
      <rPr>
        <sz val="10"/>
        <rFont val="宋体"/>
        <charset val="134"/>
      </rPr>
      <t>2024秋季免学费人数784人（三年级229人，二年级353人，一年级202人），去除涉农专业学生后剩余708人，2025年春季按2024秋季人数预算，免学费县级分担资金＝200元/人*708人=141600元；</t>
    </r>
    <r>
      <rPr>
        <sz val="10"/>
        <rFont val="宋体"/>
        <charset val="134"/>
      </rPr>
      <t xml:space="preserve">
</t>
    </r>
    <r>
      <rPr>
        <b/>
        <sz val="10"/>
        <rFont val="宋体"/>
        <charset val="134"/>
      </rPr>
      <t>2、2025年秋季学期：</t>
    </r>
    <r>
      <rPr>
        <sz val="10"/>
        <rFont val="宋体"/>
        <charset val="134"/>
      </rPr>
      <t>秋季预计招收学生300人（涉农专业学生30人），在校学生人数855人，去除涉农专业学生后剩余767人，免学费县级分担资金＝200元/人*767人=153400元；</t>
    </r>
    <r>
      <rPr>
        <sz val="10"/>
        <rFont val="宋体"/>
        <charset val="134"/>
      </rPr>
      <t xml:space="preserve">
</t>
    </r>
    <r>
      <rPr>
        <b/>
        <sz val="10"/>
        <rFont val="宋体"/>
        <charset val="134"/>
      </rPr>
      <t>以上两项共计295000元，按350000元预算。</t>
    </r>
  </si>
  <si>
    <t>8.农村义务教育学生营养改善计划</t>
  </si>
  <si>
    <t>5000/20000</t>
  </si>
  <si>
    <t>县城三所学校营养餐炊事员</t>
  </si>
  <si>
    <r>
      <rPr>
        <b/>
        <sz val="10"/>
        <rFont val="宋体"/>
        <charset val="134"/>
      </rPr>
      <t>甘财教【2021】44号：</t>
    </r>
    <r>
      <rPr>
        <sz val="10"/>
        <rFont val="宋体"/>
        <charset val="134"/>
      </rPr>
      <t>甘肃省财政厅、教育厅关于印发《甘肃省城乡义务教育补助经费管理办法》的通知，第三章第五条第一项“义务教育阶段公用经费补助资金不得用于教职工福利、临时聘用人员工资等人员经费”。</t>
    </r>
    <r>
      <rPr>
        <sz val="10"/>
        <rFont val="宋体"/>
        <charset val="134"/>
      </rPr>
      <t xml:space="preserve">
</t>
    </r>
    <r>
      <rPr>
        <b/>
        <sz val="10"/>
        <rFont val="宋体"/>
        <charset val="134"/>
      </rPr>
      <t>甘财教〔2015〕6号：</t>
    </r>
    <r>
      <rPr>
        <sz val="10"/>
        <rFont val="宋体"/>
        <charset val="134"/>
      </rPr>
      <t>食堂从业人员与享受营养改善计划就餐学生人数1:100的比例，足额配齐食堂从业人员，食堂从业人员的劳务报酬要纳入地方同级财政预算，不得挤占学校公用经费和营养膳食补助资金。</t>
    </r>
  </si>
  <si>
    <t>西华池初中分别核定炊事员18名，每人每月补助500元（带午餐和晚餐），全年10个月共计9万元；三里店小学、乐蟠小学分别核定炊事员20名、20名，每人每月补助2000元，全年10个月共计80万元。四所学校共计89万元。考虑秋季人数变化情况，按100万元预算。</t>
  </si>
  <si>
    <t>二、.博物馆、纪念馆、图书馆、文化馆免费开放补助</t>
  </si>
  <si>
    <t>三、社会保障类支出</t>
  </si>
  <si>
    <t>1.城市居民最低生活保障</t>
  </si>
  <si>
    <t>依据甘肃省财政厅、甘肃省民政厅关于印发《甘肃省困难群众基本生活救助补助资金管理办法》的通知（甘财社【2016】163号）文件，困难群众基本生活救助资金是用于发放城乡低保、特困人员救助供养、临时救助、残疾人两项补贴、困难老年人补贴，由中央、省、市、县财政共同承担，市县政府要强化对社会救助主体责任，足额安排应承担资金。经预算需配套200.72万元（2024年末全县城市低保对象1194人，人均补差607元，其中：老保户1163人 ，新保户31人，县级按老保户12%，新保户2%配套，老保户需配套：1163×12%×607×12=101.66万元，新保户应配套：31×2%×480×12=0.5万元，共需配套资金102.16万元）。</t>
  </si>
  <si>
    <t>甘财社【2016】163号</t>
  </si>
  <si>
    <t>2.农村居民最低生活保障</t>
  </si>
  <si>
    <t>3、特困人员救助</t>
  </si>
  <si>
    <t>根据文件精神，县财政按照集中供养对象每人每年2168元，分散供养对象每人每年810元，标准配套列支。经预算，按照2024年末全县有特困供养对象683人（集中：126人，分散557人），应配套72.43万元（考核指标）。</t>
  </si>
  <si>
    <t>《庆阳市人民政府办公室关于做好提高城乡低保标准和补助水平及特困救助供养补助标准工作的通知》（庆政办电发【2018】22号）及《合水县人民政府办公室关于提高城乡低保标准和补助水平及特困救助供养补助标准的通知》（合政办发【2018】53号）</t>
  </si>
  <si>
    <t>4、特殊儿童群体基本生活保障</t>
  </si>
  <si>
    <t>5.临时救助</t>
  </si>
  <si>
    <t>困难群众基本生活救助资金是用于发放城乡低保、特困人员救助供养、临时救助、残疾人两项补贴、困难老年人补贴，由中央、省、市、县财政共同承担，市县政府要强化对社会救助主体责任，足额安排应承担资金。经预算，需配套17.82万元（按城乡人口每人每年1元配套）。</t>
  </si>
  <si>
    <t>6、流浪乞讨人员</t>
  </si>
  <si>
    <t>7、残疾人补贴</t>
  </si>
  <si>
    <t>依据文件，“两项补贴”发放标准为：困难残疾人生活补贴标准为每人每月110元，其中省级补助80元，剩余30元由市、县解决；重度残疾人护理补贴标准为每人每月110元，其中省级补助90元，剩余20元由市、县解决，全县有重度残疾人3012人，困难残疾人2584人，重叠1520人。重度残疾人3012人配套2960×20×12=72.29万元，困难残疾人2584人配套2538×30×12=93.02万元，重叠1520人配套1520×50×12=91.2万元，共需配套256.51万元。</t>
  </si>
  <si>
    <t>甘肃省财政厅、甘肃省民政厅关于印发《甘肃省困难群众基本生活救助补助资金管理办法》的通知（甘财社【2016】163号）《甘肃省财政厅 甘肃省民政厅关于下达2016年度困难残疾人生活补贴和重度残疾人护理补贴省级补助资金的通知》（甘财社【2016】6号）</t>
  </si>
  <si>
    <t xml:space="preserve">      困难残疾人生活补贴</t>
  </si>
  <si>
    <t xml:space="preserve">      重度残疾人护理补贴</t>
  </si>
  <si>
    <t>8.城乡居民社会养老保险</t>
  </si>
  <si>
    <t xml:space="preserve">           参保缴费补贴</t>
  </si>
  <si>
    <t>5/10/15/20/50/120/150</t>
  </si>
  <si>
    <t>缴费补贴依据缴费档次补贴金额为5/10/15/20/50/120/150每人每年</t>
  </si>
  <si>
    <t>合政办发【2014】140号</t>
  </si>
  <si>
    <t xml:space="preserve">           个人缴费代缴</t>
  </si>
  <si>
    <t>特殊群体代缴个人缴费每人每年100元</t>
  </si>
  <si>
    <t xml:space="preserve">            基础养老金</t>
  </si>
  <si>
    <t>县级基础养老金每人每月23元年支出约为774万元，2024年5月县级基础养老金每人每月增加13元未追加预算，合计985万元</t>
  </si>
  <si>
    <t xml:space="preserve">            高龄老年人生活补贴</t>
  </si>
  <si>
    <t>2024年起由民政局发放</t>
  </si>
  <si>
    <t>9.财政对企业职工的基本养老保险补助</t>
  </si>
  <si>
    <t>保障2624人退休
人员工资</t>
  </si>
  <si>
    <t>根据2025年基金预算中资金分担缺口政策测算。</t>
  </si>
  <si>
    <t>甘人社通〔2017〕418号</t>
  </si>
  <si>
    <t>10.财政对机关事业单位养老保险基金的补助</t>
  </si>
  <si>
    <t>保障2285人退休
人员工资</t>
  </si>
  <si>
    <t>甘政办发[2015]86号文件精神、国办发发[2015]18号文件精神</t>
  </si>
  <si>
    <t>预计2025年基金收入11452万元，养老金支出21514万元，2024年预计年底结余为0万元，预计2024年基金缺口总计10100万元。</t>
  </si>
  <si>
    <t>11.老年人福利补贴</t>
  </si>
  <si>
    <t>依据文件，困难群众基本生活救助资金是用于发放城乡低保、特困人员救助供养、临时救助、残疾人两项补贴、困难老年人补贴，由中央、省、市、县财政共同承担，市县政府要强化对社会救助主体责任，足额安排应承担资金。全县有困难老年人1297人，人均每月100元生活补贴，县上按人均30元配套，需46.69万元</t>
  </si>
  <si>
    <t>甘肃省财政厅、甘肃省民政厅关于印发《甘肃省困难群众基本生活救助补助资金管理办法》的通知（甘财社【2016】163号）</t>
  </si>
  <si>
    <t>12.就业见习服务</t>
  </si>
  <si>
    <t>13.优抚对象抚恤和生活补助经费</t>
  </si>
  <si>
    <t>补助经费预算安排由省退役军人事务厅根据中央和省委、省政府有关抚恤优待工作的决策部署、优抚对象人数变化、正常标准调整情况予以确定。市县财政部门要切实履行支出责任，足额安排本级预算，确保优抚对象各项待遇及时足额兑现。</t>
  </si>
  <si>
    <t>甘肃省财政厅 甘肃省退役军人事务厅 甘肃省医疗保障局关于印发《甘肃省优抚对象补助经费管理实施细则》的通知（甘财社（2021）32号）</t>
  </si>
  <si>
    <t xml:space="preserve">   14.（二）义务兵及预备消防士家庭优待金、进藏士兵一次性奖励经费、退役士兵一次经济性补助金、安置期间生活费、保险接续及培训经费等拥军优属资金</t>
  </si>
  <si>
    <t>1.在服义务兵期间发放，补助标准按义务兵入伍上一年度全省城镇居民人均消费支出水平的95%确定。从2021年入伍的义务兵起，每年发放两次家庭优待金，发放时间从批准入伍时间开始计算，每服满6个月义务兵役发放一次，不满6个月按6个月发放，标准按照其入伍时上年度全省城镇居民人均消费支出水平的95%发放，并对在高原服役的义务兵按照义务兵家庭优待金标准的30%增发家庭优待金。家庭优待金由中央、省、市、县（区）分级承担，中央财政按照每人每年1万元定额补助，省级财政按照每人每年6000元定额补助，省直管县差额部分由县财政全额 承担。2.标准按照预备消防士入职时上年度全省城镇居民人均消费支出水平的95%发放，由入职地县级财政承担，计发时间从授予预备消防士消防救援衔时间起，预备消防士在职期间工作满1年计发1次，共发2年。3.进藏兵（含高原兵）一次性奖励金制度，按照每人10000元标准发放，所需经费由县市区财政负担。4.一次性经济补助金在退役后发放，补助标准按退役时上年度全省城镇居民人均消费支出的100%确定。一次性经济补助金由省级和市级共同负担，其中：省级财政承担60%，市县级财政承担40%。5.退役士兵待安排工作期间，安置地人民政府应当按照上年度最低工资标准逐月发放生活补助。6.退役士兵在国家规定的待安排工作期；以其在军队服役最后年度的缴费工资为基数，按20%的费率缴纳基本养老保险费，其中8%作为个人缴费记入个人账户，所需费用由安置地人民政府同级财政资金安排。退役士兵在国家规定的待安排工作期按规定参加安置地职工基本医疗保险，单位缴费部分由安置地人民政府足额缴纳，个人缴纳部分由退役士兵个人缴纳，军地相关部门协同做好保险关系接续，确保待遇连续享受。7.教育培训经费，由省、市按5:5比例负担</t>
  </si>
  <si>
    <t>1.甘肃省退役军人事务厅、甘肃省财政厅、中国人民解放军甘肃省军区动员局《关于规范义务兵家庭优待金和自主就业退役士兵一次性经济补助金发放工作的通知》（甘退役军人局发〔2021〕93号）、庆阳市退役军人事务局 庆阳市财政局 庆阳军分区动员处《关于印发〈庆阳市义务兵家庭优待金发放管理办法〉的通知》（庆市退役军人局发〔2021〕100号）2.甘肃省消防救援总队、甘肃省退役军人事务厅、甘肃省财政厅《关于进一步做好全省国家综合性消防救援队伍预备消防士家庭优待金发放工作的通知》（甘消〔2023〕90号）、3.甘肃省退役军人事务厅 甘肃省财政厅《关于印发〈甘肃省自主就业退役士兵一次性经济补助金发放管理办法〉的通知》（甘退役军人发〔2021〕90号）、庆阳市退役军人事务局、庆阳市财政局《关于印发〈庆阳市自主就业退役士兵一次性经济补助金发放管理办法〉的通知》（庆市退役军人局发〔2021〕99号）4.《甘肃省人民政府 甘肃省军区关于印发甘肃省鼓励大学生参军入伍和应征青年进藏服役政策措施的通知》（甘政发〔2016〕67号）5.《关于进一步加强由政府安排工作退役士兵就业安置工作的意见》（退役军人部发〔2018〕27号）6.根据《关于进一步加强由政府安排工作退役士兵就业安置工作的办法》的通知（庆市民法[2018]209号）、《中央退役军人事务领导小组办公室关于深入推进部分退役士兵社会保险补缴工作的通知》利《退役军人事务部办公厅财政部办公厅关于做好部分退役士兵基本养老保险补缴工作有关事项的通知》7.《中央退役军人事务领导小组办公室关于深入推进部分退役士兵社会保险补缴工作的通知》利《退役军人事务部办公厅财政部办公厅关于做好部分退役士兵基本养老保险补缴工作有关事项的通知》</t>
  </si>
  <si>
    <t>（1）2019-2022年预备消防士家庭优待金</t>
  </si>
  <si>
    <t>15.退役安置支出</t>
  </si>
  <si>
    <t xml:space="preserve">    （1）退役士兵教育培训费</t>
  </si>
  <si>
    <t xml:space="preserve">    （2）高原兵一次性奖励金</t>
  </si>
  <si>
    <t>四、卫生健康支出</t>
  </si>
  <si>
    <t>1.城乡居民基本医疗保险</t>
  </si>
  <si>
    <t>城乡居民县级补助资金每人每年18元，2023年参保人数14.17万</t>
  </si>
  <si>
    <t>关于印发庆阳市城乡居民基本医疗保险统筹管理实施方案的通知</t>
  </si>
  <si>
    <t>2.基本公共卫生服务</t>
  </si>
  <si>
    <t>3.计划生育支出</t>
  </si>
  <si>
    <t xml:space="preserve"> （1）农村部分计划生育家庭奖励扶助</t>
  </si>
  <si>
    <t xml:space="preserve"> （2）全国计划生育特别扶助制度</t>
  </si>
  <si>
    <t xml:space="preserve">    死亡</t>
  </si>
  <si>
    <t xml:space="preserve">    伤残</t>
  </si>
  <si>
    <t xml:space="preserve">    手术并发症一级</t>
  </si>
  <si>
    <t xml:space="preserve">    手术并发症二级</t>
  </si>
  <si>
    <t xml:space="preserve">    手术并发症三级</t>
  </si>
  <si>
    <t>4.城乡医疗救助</t>
  </si>
  <si>
    <t>五、村级支出</t>
  </si>
  <si>
    <t xml:space="preserve">    村干部报酬</t>
  </si>
  <si>
    <t>《合水县村干部“三化”试点工作实施方案》、《合水县村干部“三化”试点管理考核办法（试行）》</t>
  </si>
  <si>
    <t xml:space="preserve">    组干部报酬</t>
  </si>
  <si>
    <t>2025年村妇联主席工资</t>
  </si>
  <si>
    <t>80个村村妇联主席，每人每月300元</t>
  </si>
  <si>
    <t>《合水县乡镇、村（社区）妇联组织改革工作实施方案》</t>
  </si>
  <si>
    <t xml:space="preserve">    村办公经费</t>
  </si>
  <si>
    <t>六、政府承担支出责任的公共事业支出</t>
  </si>
  <si>
    <t>1、供水</t>
  </si>
  <si>
    <t>2、供暖</t>
  </si>
  <si>
    <t>3、污水处理</t>
  </si>
  <si>
    <t>4、公共交通</t>
  </si>
  <si>
    <t>七、三保以外的刚性支出</t>
  </si>
  <si>
    <t>1、纳入一般公共预算的还本付息</t>
  </si>
  <si>
    <t>一般债券还本付息</t>
  </si>
  <si>
    <t>一般债券手续费</t>
  </si>
  <si>
    <t>产业扶贫试点项目亚行贷款利息</t>
  </si>
  <si>
    <t>亚行贷款还本付息费用</t>
  </si>
  <si>
    <t>2025年项目支出预算申报表</t>
  </si>
  <si>
    <t>注意：项目支出申报表中无测算标准、无政策文件依据支撑，表内容不完整的，财政一律不予安排，请如实细致填写。</t>
  </si>
  <si>
    <t>单位名称：</t>
  </si>
  <si>
    <t>（盖章）</t>
  </si>
  <si>
    <t>申报单位</t>
  </si>
  <si>
    <t>保障对象及范围</t>
  </si>
  <si>
    <t>2024年预算批复金额</t>
  </si>
  <si>
    <t>2025年全民健身中心运行费</t>
  </si>
  <si>
    <t>涉及单位日杂、水、电、暖、网络、维修维护费、临聘人员工资等费用</t>
  </si>
  <si>
    <t>保障机关工作运行，体育馆正常开放</t>
  </si>
  <si>
    <t>2025年体育事业发展奖励专项</t>
  </si>
  <si>
    <t>全县优秀运动员、教练员及先进业余训练单位</t>
  </si>
  <si>
    <t>合政办发【2020】104号</t>
  </si>
  <si>
    <t>根据《关于加快全县体育事业发展的实施意见》</t>
  </si>
  <si>
    <t>网络传输费</t>
  </si>
  <si>
    <t>全县人民观看本地节目</t>
  </si>
  <si>
    <t>【2024】146号关于编制2025年部门预算的通知</t>
  </si>
  <si>
    <t>【2024】19号关于下达2024年合水县行政事业单位部门预算的通知</t>
  </si>
  <si>
    <t>广电网络传输费</t>
  </si>
  <si>
    <t>乡镇放映员补助</t>
  </si>
  <si>
    <t>2500元/人</t>
  </si>
  <si>
    <t>老放映员</t>
  </si>
  <si>
    <t>秦直道研究会经费</t>
  </si>
  <si>
    <t>文物保护</t>
  </si>
  <si>
    <t>古石刻研究会经费</t>
  </si>
  <si>
    <t>红色旅游宣传推介费（含文化活动）</t>
  </si>
  <si>
    <t>全县人民文化需求</t>
  </si>
  <si>
    <t>旅游宣传及文化活动费用</t>
  </si>
  <si>
    <t>野外文物安全保护经费及文保员工资</t>
  </si>
  <si>
    <t>应急广播运行维护费</t>
  </si>
  <si>
    <t>保障应急广播正常运行</t>
  </si>
  <si>
    <t>全国文物第四次文物普查经费</t>
  </si>
  <si>
    <t>【2024】146号关于编制2026年部门预算的通知</t>
  </si>
  <si>
    <t>【2024】19号关于下达2025年合水县行政事业单位部门预算的通知</t>
  </si>
  <si>
    <t>文化市场综合行政执法大队制式服装购买费</t>
  </si>
  <si>
    <t xml:space="preserve">文化执法人员 </t>
  </si>
  <si>
    <t>甘肃省文化和旅游厅《关于开展全省文化市场综合执法制式服装和标志集中带量采购的通知》甘文旅厅通字[2024]57号文件</t>
  </si>
  <si>
    <t>北温区男4034.6元/人/套，北温区女4023.8元/人/套</t>
  </si>
  <si>
    <t>合水县2025年政府采购预算申报表</t>
  </si>
  <si>
    <t>编制单位：（盖章）</t>
  </si>
  <si>
    <t>申报时间：</t>
  </si>
  <si>
    <r>
      <rPr>
        <b/>
        <sz val="10"/>
        <color rgb="FFFF0000"/>
        <rFont val="宋体"/>
        <charset val="134"/>
      </rPr>
      <t>*</t>
    </r>
    <r>
      <rPr>
        <b/>
        <sz val="10"/>
        <color rgb="FF000000"/>
        <rFont val="宋体"/>
        <charset val="134"/>
      </rPr>
      <t>单位名称（全称）</t>
    </r>
  </si>
  <si>
    <r>
      <rPr>
        <b/>
        <sz val="9"/>
        <color rgb="FFFF0000"/>
        <rFont val="宋体"/>
        <charset val="134"/>
      </rPr>
      <t>*</t>
    </r>
    <r>
      <rPr>
        <b/>
        <sz val="9"/>
        <color rgb="FF000000"/>
        <rFont val="宋体"/>
        <charset val="134"/>
      </rPr>
      <t>政府采购品目编码</t>
    </r>
  </si>
  <si>
    <r>
      <rPr>
        <b/>
        <sz val="9"/>
        <color rgb="FFFF0000"/>
        <rFont val="宋体"/>
        <charset val="134"/>
      </rPr>
      <t>*</t>
    </r>
    <r>
      <rPr>
        <b/>
        <sz val="9"/>
        <color rgb="FF000000"/>
        <rFont val="宋体"/>
        <charset val="134"/>
      </rPr>
      <t>政府采购品目名称</t>
    </r>
  </si>
  <si>
    <r>
      <rPr>
        <b/>
        <sz val="9"/>
        <color rgb="FFFF0000"/>
        <rFont val="宋体"/>
        <charset val="134"/>
      </rPr>
      <t>*</t>
    </r>
    <r>
      <rPr>
        <b/>
        <sz val="9"/>
        <color rgb="FF000000"/>
        <rFont val="宋体"/>
        <charset val="134"/>
      </rPr>
      <t>项目名称</t>
    </r>
  </si>
  <si>
    <t>计量单位</t>
  </si>
  <si>
    <r>
      <rPr>
        <b/>
        <sz val="10"/>
        <color rgb="FFFF0000"/>
        <rFont val="宋体"/>
        <charset val="134"/>
      </rPr>
      <t>*</t>
    </r>
    <r>
      <rPr>
        <b/>
        <sz val="10"/>
        <color rgb="FF000000"/>
        <rFont val="宋体"/>
        <charset val="134"/>
      </rPr>
      <t>数量</t>
    </r>
  </si>
  <si>
    <r>
      <rPr>
        <b/>
        <sz val="10"/>
        <color rgb="FFFF0000"/>
        <rFont val="宋体"/>
        <charset val="134"/>
      </rPr>
      <t>*</t>
    </r>
    <r>
      <rPr>
        <b/>
        <sz val="10"/>
        <color rgb="FF000000"/>
        <rFont val="宋体"/>
        <charset val="134"/>
      </rPr>
      <t>单价（元）</t>
    </r>
  </si>
  <si>
    <r>
      <rPr>
        <b/>
        <sz val="9"/>
        <color rgb="FFFF0000"/>
        <rFont val="宋体"/>
        <charset val="134"/>
      </rPr>
      <t>*</t>
    </r>
    <r>
      <rPr>
        <b/>
        <sz val="9"/>
        <color rgb="FF000000"/>
        <rFont val="宋体"/>
        <charset val="134"/>
      </rPr>
      <t>总计  （万元）</t>
    </r>
  </si>
  <si>
    <r>
      <rPr>
        <b/>
        <sz val="9"/>
        <color rgb="FFFF0000"/>
        <rFont val="宋体"/>
        <charset val="134"/>
      </rPr>
      <t>*</t>
    </r>
    <r>
      <rPr>
        <b/>
        <sz val="9"/>
        <color rgb="FF000000"/>
        <rFont val="宋体"/>
        <charset val="134"/>
      </rPr>
      <t>是否专门面向中小企业采购</t>
    </r>
  </si>
  <si>
    <r>
      <rPr>
        <b/>
        <sz val="9"/>
        <color rgb="FFFF0000"/>
        <rFont val="宋体"/>
        <charset val="134"/>
      </rPr>
      <t>*</t>
    </r>
    <r>
      <rPr>
        <b/>
        <sz val="9"/>
        <color rgb="FF000000"/>
        <rFont val="宋体"/>
        <charset val="134"/>
      </rPr>
      <t>是否专门面向小型、微型企业采购</t>
    </r>
  </si>
  <si>
    <t>资金来源</t>
  </si>
  <si>
    <r>
      <rPr>
        <b/>
        <sz val="9"/>
        <color rgb="FFFF0000"/>
        <rFont val="宋体"/>
        <charset val="134"/>
      </rPr>
      <t>*</t>
    </r>
    <r>
      <rPr>
        <b/>
        <sz val="9"/>
        <color rgb="FF000000"/>
        <rFont val="宋体"/>
        <charset val="134"/>
      </rPr>
      <t>项目描述</t>
    </r>
  </si>
  <si>
    <t>A02010105</t>
  </si>
  <si>
    <t>台式计算机</t>
  </si>
  <si>
    <t>台</t>
  </si>
  <si>
    <t>否</t>
  </si>
  <si>
    <t>一般公共预算资金（部门预算）</t>
  </si>
  <si>
    <t>单位业务开展和办公需要</t>
  </si>
  <si>
    <t>A0202100</t>
  </si>
  <si>
    <t>A4黑白打印机</t>
  </si>
  <si>
    <t>打印机（小）</t>
  </si>
  <si>
    <t>A05010000</t>
  </si>
  <si>
    <t>办公桌椅</t>
  </si>
  <si>
    <t>套</t>
  </si>
  <si>
    <t>单人沙发</t>
  </si>
  <si>
    <t>A02061818</t>
  </si>
  <si>
    <t>茶吧机</t>
  </si>
  <si>
    <t>打印机</t>
  </si>
  <si>
    <t>戏曲进乡村服务采购</t>
  </si>
  <si>
    <t>场次</t>
  </si>
  <si>
    <t>B02130400</t>
  </si>
  <si>
    <t>室外体育和娱乐设施工程施工</t>
  </si>
  <si>
    <t>合水县黄河象体育公园建设项目</t>
  </si>
  <si>
    <t>项</t>
  </si>
  <si>
    <t>上级专项</t>
  </si>
  <si>
    <t>新建体育公园一处，内设足球场、篮球场、羽毛球场、乒乓球场及相关附属配套设施</t>
  </si>
  <si>
    <t>A02462600</t>
  </si>
  <si>
    <t>健身设备</t>
  </si>
  <si>
    <t>合水县板桥镇健身场地器材补短板工程项目</t>
  </si>
  <si>
    <t>为板桥镇配套安装相关体育健身设施</t>
  </si>
  <si>
    <t>合水县何家畔镇健身场地器材补短板工程项目</t>
  </si>
  <si>
    <t>为何家畔镇配套安装相关体育健身设施</t>
  </si>
  <si>
    <t>健身路径</t>
  </si>
  <si>
    <t>A02460300</t>
  </si>
  <si>
    <t>球类设备</t>
  </si>
  <si>
    <t>篮球</t>
  </si>
  <si>
    <t>个</t>
  </si>
  <si>
    <t>足球</t>
  </si>
  <si>
    <t>排球</t>
  </si>
  <si>
    <t>乒乓球台</t>
  </si>
  <si>
    <t>副</t>
  </si>
  <si>
    <t>篮球架</t>
  </si>
  <si>
    <t>实心球</t>
  </si>
  <si>
    <t>A02460400</t>
  </si>
  <si>
    <t>体操设备</t>
  </si>
  <si>
    <t>小体操垫</t>
  </si>
  <si>
    <t>A02061801</t>
  </si>
  <si>
    <t>电冰箱</t>
  </si>
  <si>
    <t>单位业务开展及办公需要</t>
  </si>
  <si>
    <t>A02020400</t>
  </si>
  <si>
    <t>多功能一体机</t>
  </si>
  <si>
    <t>打印复印机(大)</t>
  </si>
  <si>
    <t>A05010202</t>
  </si>
  <si>
    <t>会议桌椅</t>
  </si>
  <si>
    <t>合水县文体广电和旅游局整体支出绩效目标申报表
（2025年度）</t>
  </si>
  <si>
    <t>单位(部门)名称</t>
  </si>
  <si>
    <t>联系人</t>
  </si>
  <si>
    <t>高   霞</t>
  </si>
  <si>
    <t>联系电话</t>
  </si>
  <si>
    <t>单位(部门)职能</t>
  </si>
  <si>
    <t>依据</t>
  </si>
  <si>
    <t>中共合水县委办公室 合水县人民政府办公室关于印发《合水县文体广电和旅游局职能配置、内设机构和人员编制方案》的通知 合办发〔2019〕45号</t>
  </si>
  <si>
    <t>职能简述</t>
  </si>
  <si>
    <t>主要职责是：
1、贯彻执行党和国家及上级关于文化艺术、文物博物、新闻出版、广播电视、文化市场、旅游的路线、方针、政策及法律、法规。
2、制定全县文化艺术、文物博物、新闻出版、图书馆、旅游、文化市场、广播电视事业的总体思路，中、长期规划和年度计划，指导、协调全县文化体制改革，并组织实施。
3、负责协调、指导全县艺术创作生产和演出场所、旅游景点的建设、旅游定点服务场所、广播电视工作的各项管理和政策落实。
4、负责协调、指导全县各级文化艺术，文物博物、新闻出版、文化市场、旅游、广播电视部门的工作，以及社会文化事业和城乡业余文艺组织的发展。
5、挖掘、整理、开发保护民间艺术、旅游资源工作，开展对外交流。
6、按照国家的法律、法规与宏观政策，对全县广播电视实行行业管理，保证广播电视节目的安全播出；拟定全县广播电视专用网的有关管理制度，组织开展对全县广播电视专用网的依法检查和依法监督管理工作。
7、负责对全县重大广播电视宣传活动进行协调和检查，组织和管理节目的传输覆盖工作；把握舆论导向，指导和组织开展全县广播电视宣传报道工作。为上级电台和电视台采编和提供稿件。
8、管理全县文化娱乐和网络文化市场，出版物和印刷市场，音像制品市场、图书报刊市场、软件及电子出版物市场、美术品市场和演出市场，查处违反管理规定的行为。负责对印刷业、著作权和知识产权等的监督管理，查处非法出版物活动和违反法规的行为。
9、负责组织对外开展本县经济建设和社会发展的典型经验和先进事例的广播电视宣传，开展全县文化广播电视队伍和旅游管理专业人才、导游人员的培训工作，加强文化广播电视和旅游队伍建设。 
10、推进文化艺术领域的公共文化服务，引导公共文化产品生产，实施县重点文化设施建设，承担管理县级公共文化设施，规划指导基层文化设施建设和全县各类社会文化事业建设。 
11、直接领导县文化馆、图书馆、博物馆(文物管理所)、广播电视台、文化市场综合执法大队、广电网络公司等单位，对其重大工作和重大活动进行协调与检查。 
12、承办县委、县政府和市文化广电、旅游部门交办的其它事项。</t>
  </si>
  <si>
    <t>近三年单位职能是否出现过重大变化</t>
  </si>
  <si>
    <t>无</t>
  </si>
  <si>
    <t>变化内容</t>
  </si>
  <si>
    <t>年度绩效目标</t>
  </si>
  <si>
    <t>一、实施文化内涵挖掘行动。一是持续擦亮合水文旅“五张名片”；二是持续推进公共文化场馆免费开放；三是持续繁荣公共文化活动；四是持续推进全民健身事业再上新台阶；五是持续推动乡镇文化站评估定级。
二、实施大景区建设行动。全力推进子午花溪谷景区提质扩容，努力打造太白红色康养旅游示范小镇。
三、大力开展文旅招商活动，着力推进农文旅融合发展百千万工程。
四、实施文化旅游全民宣传行动，积极开展文化活动进景区、进乡村、进校园，在子午花溪谷景区举办集体婚礼、农民丰收节、篝火晚会音乐节、百花园啤酒节，举办第20届香包民俗文化节活动，开展千人健步行等体育活动，提升全民文化素养</t>
  </si>
  <si>
    <t>单位(部门)基本信息</t>
  </si>
  <si>
    <t>是否为一级预算主管部门</t>
  </si>
  <si>
    <t>上级主管部门</t>
  </si>
  <si>
    <t>庆阳市文体广电和旅游局</t>
  </si>
  <si>
    <t>部门所属领域</t>
  </si>
  <si>
    <t>文化</t>
  </si>
  <si>
    <t>直属单位包括</t>
  </si>
  <si>
    <t>内设职能部门</t>
  </si>
  <si>
    <t>合水县文体广电和旅游局为正科级行政单位,下设5个科室，分别为：办公室（安全生产环境保护监督管理股）、文化体育股、广播电视股、资源规划股、旅游发展股。</t>
  </si>
  <si>
    <t>编制人员数</t>
  </si>
  <si>
    <t>在职人员总数</t>
  </si>
  <si>
    <t>其中：</t>
  </si>
  <si>
    <t>行政编制人数</t>
  </si>
  <si>
    <t>事业编制人数</t>
  </si>
  <si>
    <t>编外人数</t>
  </si>
  <si>
    <t>部门基本制度建设情况</t>
  </si>
  <si>
    <t>财务管理,预算管理,财政专项资金管理,重点工作管理,资产管理,人力资源管理,政府采购管理,合同管理,档案管理</t>
  </si>
  <si>
    <t>上年预算情况（万元）</t>
  </si>
  <si>
    <t>预算批复数</t>
  </si>
  <si>
    <t>预算调整数</t>
  </si>
  <si>
    <t>实际支出数</t>
  </si>
  <si>
    <t>执行率</t>
  </si>
  <si>
    <t>年末结转结余数</t>
  </si>
  <si>
    <t>当年预算构成（万元）</t>
  </si>
  <si>
    <t>部门收入预算</t>
  </si>
  <si>
    <t>部门支出预算</t>
  </si>
  <si>
    <t>上级财政拨款</t>
  </si>
  <si>
    <t>人员经费</t>
  </si>
  <si>
    <t>本级财政安排</t>
  </si>
  <si>
    <t>其他资金</t>
  </si>
  <si>
    <t>项目经费</t>
  </si>
  <si>
    <t>收入预算合计</t>
  </si>
  <si>
    <t>支出预算合计</t>
  </si>
  <si>
    <t>其他需要说明的问题</t>
  </si>
  <si>
    <t>一级指标</t>
  </si>
  <si>
    <t>二级指标</t>
  </si>
  <si>
    <t>三级指标</t>
  </si>
  <si>
    <t>目标值</t>
  </si>
  <si>
    <t>部门管理</t>
  </si>
  <si>
    <t>资金投入</t>
  </si>
  <si>
    <t>基本支出预算执行率</t>
  </si>
  <si>
    <t>=100%</t>
  </si>
  <si>
    <t>项目支出预算执行率</t>
  </si>
  <si>
    <t>“三公”经费控制率</t>
  </si>
  <si>
    <t>&lt;=100%</t>
  </si>
  <si>
    <t>结转结余变动率</t>
  </si>
  <si>
    <t>&lt;=0%</t>
  </si>
  <si>
    <t>财务管理</t>
  </si>
  <si>
    <t>财务管理制度健全性</t>
  </si>
  <si>
    <t>健全</t>
  </si>
  <si>
    <t>资金使用规范性</t>
  </si>
  <si>
    <t>规范</t>
  </si>
  <si>
    <t>采购管理</t>
  </si>
  <si>
    <t>政府采购规范性</t>
  </si>
  <si>
    <t>资产管理</t>
  </si>
  <si>
    <t>资产管理规范性</t>
  </si>
  <si>
    <t>人员管理</t>
  </si>
  <si>
    <t>在职人员控制率</t>
  </si>
  <si>
    <t>重点工作管理</t>
  </si>
  <si>
    <t>重点工作管理制度健全性</t>
  </si>
  <si>
    <t>履职效果</t>
  </si>
  <si>
    <t>部门履职目标</t>
  </si>
  <si>
    <t>数量指标:文化活动举办次数</t>
  </si>
  <si>
    <t>&gt;=5</t>
  </si>
  <si>
    <t>数量指标:旅游宣传率</t>
  </si>
  <si>
    <t>&gt;=85%</t>
  </si>
  <si>
    <t>数量指标:广播电视正常播出率</t>
  </si>
  <si>
    <t>&gt;=95%</t>
  </si>
  <si>
    <t>质量指标:工程质量合格率</t>
  </si>
  <si>
    <t>&lt;=5%</t>
  </si>
  <si>
    <t>时效指标:工程完工及时率</t>
  </si>
  <si>
    <t>时效指标:装备购置完成及时性</t>
  </si>
  <si>
    <t>及时</t>
  </si>
  <si>
    <t>成本指标：成本控制情况</t>
  </si>
  <si>
    <t>在预算范围内</t>
  </si>
  <si>
    <t>部门效果目标</t>
  </si>
  <si>
    <t>经济效益指标：资金利用率</t>
  </si>
  <si>
    <t>社会效益指标：民商事案件调解成功率</t>
  </si>
  <si>
    <t>&gt;=50%</t>
  </si>
  <si>
    <t>社会效益指标：社会效益显著</t>
  </si>
  <si>
    <t>效益显著</t>
  </si>
  <si>
    <t>服务对象满意度</t>
  </si>
  <si>
    <t>群众满意度</t>
  </si>
  <si>
    <t>社会影响</t>
  </si>
  <si>
    <t>单位获奖情况</t>
  </si>
  <si>
    <t>&gt;=1</t>
  </si>
  <si>
    <t>违法违纪情况</t>
  </si>
  <si>
    <t>=0</t>
  </si>
  <si>
    <t>能力建设</t>
  </si>
  <si>
    <t>长效管理</t>
  </si>
  <si>
    <t>中期规划建设完备程度</t>
  </si>
  <si>
    <t>完备</t>
  </si>
  <si>
    <t>党建工作开展规律性</t>
  </si>
  <si>
    <t>规律</t>
  </si>
  <si>
    <t>信息化管理覆盖率</t>
  </si>
  <si>
    <t>人力资源建设</t>
  </si>
  <si>
    <t>人员培训机制完备性</t>
  </si>
  <si>
    <t>档案管理</t>
  </si>
  <si>
    <t>档案管理完备性</t>
  </si>
  <si>
    <t>部门整体绩效-单位经办人（签章）：</t>
  </si>
  <si>
    <t>电话：</t>
  </si>
  <si>
    <t>填报时间：</t>
  </si>
  <si>
    <t>2024.11.20</t>
  </si>
  <si>
    <t>部门整体绩效-主管部门审核人（签章）:</t>
  </si>
  <si>
    <t>审核时间：</t>
  </si>
  <si>
    <t>财政部门分管股室审核人（签章）：</t>
  </si>
  <si>
    <r>
      <rPr>
        <sz val="16"/>
        <color rgb="FF000000"/>
        <rFont val="宋体"/>
        <charset val="134"/>
      </rPr>
      <t>项目绩效目标申报表</t>
    </r>
    <r>
      <rPr>
        <sz val="11"/>
        <color rgb="FF000000"/>
        <rFont val="宋体"/>
        <charset val="134"/>
      </rPr>
      <t xml:space="preserve">
（2025年度）
</t>
    </r>
  </si>
  <si>
    <t>级项目名称</t>
  </si>
  <si>
    <r>
      <rPr>
        <sz val="10"/>
        <rFont val="Arial"/>
        <charset val="1"/>
      </rPr>
      <t>2025</t>
    </r>
    <r>
      <rPr>
        <sz val="10"/>
        <rFont val="宋体"/>
        <charset val="1"/>
      </rPr>
      <t>年预算专项资金</t>
    </r>
  </si>
  <si>
    <t>二级项目名称</t>
  </si>
  <si>
    <t>项目分类</t>
  </si>
  <si>
    <t>3 其他项目</t>
  </si>
  <si>
    <t>申报属性</t>
  </si>
  <si>
    <t>002延续性（经常性）项目</t>
  </si>
  <si>
    <t>资金用途</t>
  </si>
  <si>
    <t>1业务类</t>
  </si>
  <si>
    <t>主管部门</t>
  </si>
  <si>
    <t>项目开始日期</t>
  </si>
  <si>
    <t>项目完成日期</t>
  </si>
  <si>
    <t>2025</t>
  </si>
  <si>
    <t>基本情况</t>
  </si>
  <si>
    <t>合水县文化市场综合行政执法大队编制10人，实有人员14人，负责全县文旅市场监管服务及文物执法工作</t>
  </si>
  <si>
    <t>项目立项必要性</t>
  </si>
  <si>
    <t>为进一步严肃执法风纪，树立文化市场综合执法队伍良好形象，对文化市场综合执法人员配发制式服装</t>
  </si>
  <si>
    <t>保障项目实施的
制度措施</t>
  </si>
  <si>
    <t>根据国家财政部、司法部《综合行政执法制式服装和标志管理办法》、文化和旅游部办公厅《文化市场综合执法制式服装和标志管理规定（试行）》，以及甘肃省文化和旅游厅《关于开展全省文化市场综合执法制式服装和标志集中带量采购的通知》甘文旅厅通字[2024]57号文件要求，为进一步严肃执法风纪，树立文化市场综合执法队伍良好形象，对文化市场综合执法人员配发制式服装</t>
  </si>
  <si>
    <t>项目实施计划</t>
  </si>
  <si>
    <t>严格按照工程进度计量支付</t>
  </si>
  <si>
    <t>组织实施单位</t>
  </si>
  <si>
    <t>监督管理单位</t>
  </si>
  <si>
    <t>项目实施单位</t>
  </si>
  <si>
    <t>政策依据</t>
  </si>
  <si>
    <t>其他依据</t>
  </si>
  <si>
    <t>国家财政部、司法部《综合行政执法制式服装和标志管理办法》</t>
  </si>
  <si>
    <t>需要说明的其他
情况</t>
  </si>
  <si>
    <t>对合水县文化市场综合行政执法大队实有人员14人配发执法服装14套</t>
  </si>
  <si>
    <t>指标值类
型</t>
  </si>
  <si>
    <t>度量单位</t>
  </si>
  <si>
    <t>指标值内容</t>
  </si>
  <si>
    <t>成本指标</t>
  </si>
  <si>
    <t>经济成本
指标</t>
  </si>
  <si>
    <t>资金数量</t>
  </si>
  <si>
    <t>万元</t>
  </si>
  <si>
    <t>产出指标</t>
  </si>
  <si>
    <t>数量指标</t>
  </si>
  <si>
    <t>配发男装</t>
  </si>
  <si>
    <t>=</t>
  </si>
  <si>
    <t>元/人</t>
  </si>
  <si>
    <t>野外文物数量</t>
  </si>
  <si>
    <t>处</t>
  </si>
  <si>
    <t>县级文保员人数</t>
  </si>
  <si>
    <t>人</t>
  </si>
  <si>
    <t>野外文物安全保护经费</t>
  </si>
  <si>
    <t>质量指标</t>
  </si>
  <si>
    <t>野外文物保护力</t>
  </si>
  <si>
    <t>定性</t>
  </si>
  <si>
    <t>提高</t>
  </si>
  <si>
    <t>时效指标</t>
  </si>
  <si>
    <t>文保员工资及时拨付率</t>
  </si>
  <si>
    <t>效益指标</t>
  </si>
  <si>
    <t>经济效益
指标</t>
  </si>
  <si>
    <t>文物保护率</t>
  </si>
  <si>
    <t>≥</t>
  </si>
  <si>
    <t>%</t>
  </si>
  <si>
    <t>社会效益
指标</t>
  </si>
  <si>
    <t>文物管理能力</t>
  </si>
  <si>
    <t>生态效益
指标</t>
  </si>
  <si>
    <t>文物周围生态环境改善</t>
  </si>
  <si>
    <t>改善</t>
  </si>
  <si>
    <t>满意度指标</t>
  </si>
  <si>
    <t>服务对象
满意度指标</t>
  </si>
  <si>
    <t>享受对象
满意度</t>
  </si>
  <si>
    <t>95</t>
  </si>
  <si>
    <t>项目绩效-单位经办人（签章）：</t>
  </si>
  <si>
    <t>高霞</t>
  </si>
  <si>
    <t>项目绩效—部门审核人（签章）：</t>
  </si>
  <si>
    <t>张炳宏</t>
  </si>
  <si>
    <t>财政部门审核人（签章）：</t>
  </si>
  <si>
    <t>对全县380处野外不可移动文物日常管理维护，确保文物不丢失</t>
  </si>
  <si>
    <t>按照省市要求，对全县646处文物进行日常管理维护</t>
  </si>
  <si>
    <t>（1）《第四次全国文物普查总体方案》（文物普查发〔2024〕1 号）；
（2）《第四次全国文物普查试点工作方案》；
（3）《甘肃省第四次全国文物普查工作方案》；
（4）《中华人民共和国文物保护法》（2017）</t>
  </si>
  <si>
    <t>《中华人民共和国文物保护法》（2017）</t>
  </si>
  <si>
    <t>对全县380处野外不可移动文物进行日常管理维护，确保文物不丢失，同时发放文保员工资。</t>
  </si>
  <si>
    <t>县级文保员工资标准</t>
  </si>
  <si>
    <t>对全县850处文物进行全国文物第四次普查</t>
  </si>
  <si>
    <t>按照省市要求，对全县850处文物进行全国文物第四次普查</t>
  </si>
  <si>
    <r>
      <rPr>
        <sz val="10"/>
        <rFont val="宋体"/>
        <charset val="1"/>
      </rPr>
      <t>《第四次全国文物普查总体方案》（文物普查发〔</t>
    </r>
    <r>
      <rPr>
        <sz val="10"/>
        <rFont val="Arial"/>
        <charset val="1"/>
      </rPr>
      <t>2024</t>
    </r>
    <r>
      <rPr>
        <sz val="10"/>
        <rFont val="宋体"/>
        <charset val="1"/>
      </rPr>
      <t>〕</t>
    </r>
    <r>
      <rPr>
        <sz val="10"/>
        <rFont val="Arial"/>
        <charset val="1"/>
      </rPr>
      <t xml:space="preserve">1 </t>
    </r>
    <r>
      <rPr>
        <sz val="10"/>
        <rFont val="宋体"/>
        <charset val="1"/>
      </rPr>
      <t>号）；</t>
    </r>
  </si>
  <si>
    <r>
      <rPr>
        <sz val="10"/>
        <rFont val="宋体"/>
        <charset val="1"/>
      </rPr>
      <t>普查对已认定、登记的646处不可移动文物进行复查，同时调查、认定、记新发现的不可移动文物。其中复查对象是指三普所有登记不可移动文物</t>
    </r>
    <r>
      <rPr>
        <sz val="10"/>
        <rFont val="Arial"/>
        <charset val="1"/>
      </rPr>
      <t>;</t>
    </r>
    <r>
      <rPr>
        <sz val="10"/>
        <rFont val="宋体"/>
        <charset val="1"/>
      </rPr>
      <t>新发现的不可移动文物是指三普尚未登记、</t>
    </r>
    <r>
      <rPr>
        <sz val="10"/>
        <rFont val="Arial"/>
        <charset val="1"/>
      </rPr>
      <t xml:space="preserve">2012 </t>
    </r>
    <r>
      <rPr>
        <sz val="10"/>
        <rFont val="宋体"/>
        <charset val="1"/>
      </rPr>
      <t>年以来新发现的不可移动文物，包括本次普查实地调查阶段新发现的不可移动文物。普查主要内容包括普查对象名称、空间位置、保护级别、文物类别、年代、权属、使用情况、保存状况、拍摄现场照片、核对文物现状平面图等。</t>
    </r>
  </si>
  <si>
    <t>≤</t>
  </si>
  <si>
    <r>
      <rPr>
        <sz val="10"/>
        <rFont val="宋体"/>
        <charset val="1"/>
      </rPr>
      <t>生态环境</t>
    </r>
    <r>
      <rPr>
        <sz val="10"/>
        <rFont val="Arial"/>
        <charset val="1"/>
      </rPr>
      <t xml:space="preserve">
</t>
    </r>
    <r>
      <rPr>
        <sz val="10"/>
        <rFont val="宋体"/>
        <charset val="1"/>
      </rPr>
      <t>成本指标</t>
    </r>
  </si>
  <si>
    <t>文物周围环境破坏度</t>
  </si>
  <si>
    <t>降低</t>
  </si>
  <si>
    <t>野外现场文物详细信息采集</t>
  </si>
  <si>
    <t>野外现场影像信息录制</t>
  </si>
  <si>
    <t>文物普查报告编制</t>
  </si>
  <si>
    <t>高</t>
  </si>
  <si>
    <t>普查完成率</t>
  </si>
  <si>
    <t>文物登记数量</t>
  </si>
  <si>
    <t>增加</t>
  </si>
  <si>
    <r>
      <rPr>
        <sz val="10"/>
        <rFont val="宋体"/>
        <charset val="1"/>
      </rPr>
      <t>文物周围生态环境</t>
    </r>
    <r>
      <rPr>
        <sz val="10"/>
        <rFont val="Arial"/>
        <charset val="1"/>
      </rPr>
      <t xml:space="preserve">
</t>
    </r>
    <r>
      <rPr>
        <sz val="10"/>
        <rFont val="宋体"/>
        <charset val="1"/>
      </rPr>
      <t>改善</t>
    </r>
  </si>
  <si>
    <r>
      <rPr>
        <sz val="10"/>
        <rFont val="Arial"/>
        <charset val="1"/>
      </rPr>
      <t>2025</t>
    </r>
    <r>
      <rPr>
        <sz val="10"/>
        <rFont val="宋体"/>
        <charset val="1"/>
      </rPr>
      <t>年应急广播运行维护费</t>
    </r>
  </si>
  <si>
    <t>保障全县应急广播系统正常运转</t>
  </si>
  <si>
    <t>加快推进全县应急广播体系建设的实施意见及合水县应急广播体系管理制度</t>
  </si>
  <si>
    <r>
      <rPr>
        <sz val="10"/>
        <rFont val="Arial"/>
        <charset val="1"/>
      </rPr>
      <t>2025</t>
    </r>
    <r>
      <rPr>
        <sz val="10"/>
        <rFont val="宋体"/>
        <charset val="1"/>
      </rPr>
      <t>年全年运行维护，严格按照工程进度计量支付</t>
    </r>
  </si>
  <si>
    <t>财政部办公厅《关于实施老少边及欠发达地区县级应急广播体系建设有关事项的通知》（广电办发〔2021〕161号）</t>
  </si>
  <si>
    <r>
      <rPr>
        <sz val="10"/>
        <rFont val="宋体"/>
        <charset val="1"/>
      </rPr>
      <t>甘肃省广播电视局、甘肃省财政厅关于印发《全省县级应急广播体系建设项目实施方案》（甘广局发〔</t>
    </r>
    <r>
      <rPr>
        <sz val="10"/>
        <rFont val="Arial"/>
        <charset val="1"/>
      </rPr>
      <t>2022</t>
    </r>
    <r>
      <rPr>
        <sz val="10"/>
        <rFont val="宋体"/>
        <charset val="1"/>
      </rPr>
      <t>〕</t>
    </r>
    <r>
      <rPr>
        <sz val="10"/>
        <rFont val="Arial"/>
        <charset val="1"/>
      </rPr>
      <t>5</t>
    </r>
    <r>
      <rPr>
        <sz val="10"/>
        <rFont val="宋体"/>
        <charset val="1"/>
      </rPr>
      <t>号）</t>
    </r>
  </si>
  <si>
    <r>
      <rPr>
        <sz val="10"/>
        <rFont val="宋体"/>
        <charset val="1"/>
      </rPr>
      <t>日常维护</t>
    </r>
    <r>
      <rPr>
        <sz val="10"/>
        <rFont val="Arial"/>
        <charset val="1"/>
      </rPr>
      <t>1</t>
    </r>
    <r>
      <rPr>
        <sz val="10"/>
        <rFont val="宋体"/>
        <charset val="1"/>
      </rPr>
      <t>个县级管理指挥平台，</t>
    </r>
    <r>
      <rPr>
        <sz val="10"/>
        <rFont val="Arial"/>
        <charset val="1"/>
      </rPr>
      <t>1</t>
    </r>
    <r>
      <rPr>
        <sz val="10"/>
        <rFont val="宋体"/>
        <charset val="1"/>
      </rPr>
      <t>个大喇叭县前端、</t>
    </r>
    <r>
      <rPr>
        <sz val="10"/>
        <rFont val="Arial"/>
        <charset val="1"/>
      </rPr>
      <t>12</t>
    </r>
    <r>
      <rPr>
        <sz val="10"/>
        <rFont val="宋体"/>
        <charset val="1"/>
      </rPr>
      <t>个乡镇前端、</t>
    </r>
    <r>
      <rPr>
        <sz val="10"/>
        <rFont val="Arial"/>
        <charset val="1"/>
      </rPr>
      <t>82</t>
    </r>
    <r>
      <rPr>
        <sz val="10"/>
        <rFont val="宋体"/>
        <charset val="1"/>
      </rPr>
      <t>个村前端（含改造</t>
    </r>
    <r>
      <rPr>
        <sz val="10"/>
        <rFont val="Arial"/>
        <charset val="1"/>
      </rPr>
      <t>12</t>
    </r>
    <r>
      <rPr>
        <sz val="10"/>
        <rFont val="宋体"/>
        <charset val="1"/>
      </rPr>
      <t>个原有村村响前端），在全县城区公共场所（社区、公园、广场、景点等）、乡镇、行政村、自然村共部署</t>
    </r>
    <r>
      <rPr>
        <sz val="10"/>
        <rFont val="Arial"/>
        <charset val="1"/>
      </rPr>
      <t>64</t>
    </r>
    <r>
      <rPr>
        <sz val="10"/>
        <rFont val="宋体"/>
        <charset val="1"/>
      </rPr>
      <t>个音柱，</t>
    </r>
    <r>
      <rPr>
        <sz val="10"/>
        <rFont val="Arial"/>
        <charset val="1"/>
      </rPr>
      <t>478</t>
    </r>
    <r>
      <rPr>
        <sz val="10"/>
        <rFont val="宋体"/>
        <charset val="1"/>
      </rPr>
      <t>套收扩机</t>
    </r>
    <r>
      <rPr>
        <sz val="10"/>
        <rFont val="Arial"/>
        <charset val="1"/>
      </rPr>
      <t>+</t>
    </r>
    <r>
      <rPr>
        <sz val="10"/>
        <rFont val="宋体"/>
        <charset val="1"/>
      </rPr>
      <t>高音喇叭终端，建立应急广播专兼职运行队伍，做好全县应急广播体系的档案建立、应急信息发布专兼职人员的业务培训等</t>
    </r>
  </si>
  <si>
    <t>管理指挥平台</t>
  </si>
  <si>
    <t>应急广播前端</t>
  </si>
  <si>
    <t>应急广播系统正常运转</t>
  </si>
  <si>
    <t>正常运转</t>
  </si>
  <si>
    <t>突发事件传递及时性</t>
  </si>
  <si>
    <t>提高应急处理能力</t>
  </si>
  <si>
    <r>
      <rPr>
        <sz val="10"/>
        <rFont val="宋体"/>
        <charset val="1"/>
      </rPr>
      <t>生态环境</t>
    </r>
    <r>
      <rPr>
        <sz val="10"/>
        <rFont val="Arial"/>
        <charset val="1"/>
      </rPr>
      <t xml:space="preserve">
</t>
    </r>
    <r>
      <rPr>
        <sz val="10"/>
        <rFont val="宋体"/>
        <charset val="1"/>
      </rPr>
      <t>改善</t>
    </r>
  </si>
  <si>
    <r>
      <rPr>
        <sz val="10"/>
        <rFont val="宋体"/>
        <charset val="1"/>
      </rPr>
      <t>享受对象</t>
    </r>
    <r>
      <rPr>
        <sz val="10"/>
        <rFont val="Arial"/>
        <charset val="1"/>
      </rPr>
      <t xml:space="preserve">
</t>
    </r>
    <r>
      <rPr>
        <sz val="10"/>
        <rFont val="宋体"/>
        <charset val="1"/>
      </rPr>
      <t>满意度</t>
    </r>
  </si>
  <si>
    <r>
      <rPr>
        <sz val="10"/>
        <rFont val="Arial"/>
        <charset val="0"/>
      </rPr>
      <t>2025</t>
    </r>
    <r>
      <rPr>
        <sz val="10"/>
        <rFont val="宋体"/>
        <charset val="0"/>
      </rPr>
      <t>年预算专项资金</t>
    </r>
  </si>
  <si>
    <r>
      <rPr>
        <sz val="10"/>
        <rFont val="Arial"/>
        <charset val="0"/>
      </rPr>
      <t>2025</t>
    </r>
    <r>
      <rPr>
        <sz val="10"/>
        <rFont val="宋体"/>
        <charset val="134"/>
      </rPr>
      <t>年广电网络传输费</t>
    </r>
  </si>
  <si>
    <t>八项目分类</t>
  </si>
  <si>
    <t>3其他项目</t>
  </si>
  <si>
    <t>002 延续性（经常性）项目</t>
  </si>
  <si>
    <t>项目开始白期</t>
  </si>
  <si>
    <r>
      <rPr>
        <sz val="10"/>
        <rFont val="Arial"/>
        <charset val="0"/>
      </rPr>
      <t>2025</t>
    </r>
    <r>
      <rPr>
        <sz val="10"/>
        <rFont val="宋体"/>
        <charset val="0"/>
      </rPr>
      <t>年广电网络传输费，保障群众收看本地电视栏目</t>
    </r>
  </si>
  <si>
    <t>解决群众收看本地电视难的问题</t>
  </si>
  <si>
    <t>《广播电视安全播出管理规定》</t>
  </si>
  <si>
    <r>
      <rPr>
        <sz val="10"/>
        <rFont val="宋体"/>
        <charset val="0"/>
      </rPr>
      <t>合同签订后，于</t>
    </r>
    <r>
      <rPr>
        <sz val="10"/>
        <rFont val="Arial"/>
        <charset val="0"/>
      </rPr>
      <t>6</t>
    </r>
    <r>
      <rPr>
        <sz val="10"/>
        <rFont val="宋体"/>
        <charset val="0"/>
      </rPr>
      <t>月份予以支付</t>
    </r>
  </si>
  <si>
    <t>《广播电视管理条例》</t>
  </si>
  <si>
    <t>合水县自办电视节目通过中国广电甘肃网络公司的市级光缆干线上传到全市数字电视前端平台，以专用频道的方式传输，使全市数字电视用户都能看到合水县自办节目，合水县人民政府与甘肃网络公司每3年签订合同，每年频道传输租赁费48万元，确保节目完整及时安全高质量不间断传输</t>
  </si>
  <si>
    <t>48</t>
  </si>
  <si>
    <t>专用频道租赁期限</t>
  </si>
  <si>
    <t>年</t>
  </si>
  <si>
    <t>节目安全“三满”播出率</t>
  </si>
  <si>
    <t>资金及时支付率</t>
  </si>
  <si>
    <t>100</t>
  </si>
  <si>
    <t>自办节目传输的完整性</t>
  </si>
  <si>
    <t>完整及时安全高质量不间断传输</t>
  </si>
  <si>
    <t>本地群众收看本地节目难易度</t>
  </si>
  <si>
    <r>
      <rPr>
        <sz val="10"/>
        <rFont val="Arial"/>
        <charset val="1"/>
      </rPr>
      <t>2025</t>
    </r>
    <r>
      <rPr>
        <sz val="10"/>
        <rFont val="宋体"/>
        <charset val="1"/>
      </rPr>
      <t>年旅游宣传推介费</t>
    </r>
  </si>
  <si>
    <t>宣传推介合水旅游，提高群众经济收入</t>
  </si>
  <si>
    <t>通过参加旅游宣传推介会，提升合水县知名度，带动旅游高质量发展</t>
  </si>
  <si>
    <t>合水县文体广电和旅游局相关财务管理制度</t>
  </si>
  <si>
    <r>
      <rPr>
        <sz val="10"/>
        <rFont val="宋体"/>
        <charset val="1"/>
      </rPr>
      <t>中共合水县委办公室</t>
    </r>
    <r>
      <rPr>
        <sz val="10"/>
        <rFont val="Arial"/>
        <charset val="1"/>
      </rPr>
      <t xml:space="preserve"> </t>
    </r>
    <r>
      <rPr>
        <sz val="10"/>
        <rFont val="宋体"/>
        <charset val="1"/>
      </rPr>
      <t>合水县人民政府办公室关于印发《合水县文体广电和旅游局职能配置、内设机构和人员编制方案》的通知（合办发〔</t>
    </r>
    <r>
      <rPr>
        <sz val="10"/>
        <rFont val="Arial"/>
        <charset val="1"/>
      </rPr>
      <t>2019</t>
    </r>
    <r>
      <rPr>
        <sz val="10"/>
        <rFont val="宋体"/>
        <charset val="1"/>
      </rPr>
      <t>〕</t>
    </r>
    <r>
      <rPr>
        <sz val="10"/>
        <rFont val="Arial"/>
        <charset val="1"/>
      </rPr>
      <t>45</t>
    </r>
    <r>
      <rPr>
        <sz val="10"/>
        <rFont val="宋体"/>
        <charset val="1"/>
      </rPr>
      <t>号）</t>
    </r>
  </si>
  <si>
    <t>持续繁荣公共文化活动，持续挖掘合水历史文化内涵，着力培育生态康养、文化品鉴、农事体验、研学旅游等多种休闲农业新业态，大力开展文旅招商活动。</t>
  </si>
  <si>
    <t>举办文化活动场次</t>
  </si>
  <si>
    <t>参加宣传推介活动</t>
  </si>
  <si>
    <t>群众文化素养提升</t>
  </si>
  <si>
    <t>提升</t>
  </si>
  <si>
    <t>提升合水县五张名片品牌</t>
  </si>
  <si>
    <t>按年度完成率</t>
  </si>
  <si>
    <t>推进文旅融合发展</t>
  </si>
  <si>
    <t>一级项目名称</t>
  </si>
  <si>
    <r>
      <rPr>
        <sz val="10"/>
        <rFont val="Arial"/>
        <charset val="1"/>
      </rPr>
      <t>2025</t>
    </r>
    <r>
      <rPr>
        <sz val="10"/>
        <rFont val="宋体"/>
        <charset val="1"/>
      </rPr>
      <t>年秦直道，古石刻研究会经费</t>
    </r>
  </si>
  <si>
    <t>人盗金用涂</t>
  </si>
  <si>
    <t>1 业务类</t>
  </si>
  <si>
    <t>‘基本情况</t>
  </si>
  <si>
    <r>
      <rPr>
        <sz val="10"/>
        <rFont val="Arial"/>
        <charset val="1"/>
      </rPr>
      <t>2025</t>
    </r>
    <r>
      <rPr>
        <sz val="10"/>
        <rFont val="宋体"/>
        <charset val="1"/>
      </rPr>
      <t>年秦直道、古石刻研究会经费</t>
    </r>
  </si>
  <si>
    <t>保障秦直道研究会、古石刻研究会正常运转</t>
  </si>
  <si>
    <t>合水县文体广电和旅游局相关财务管理制度及下属单位管理制度</t>
  </si>
  <si>
    <t>秦直道研究会、古石刻研究会</t>
  </si>
  <si>
    <r>
      <rPr>
        <sz val="10"/>
        <rFont val="宋体"/>
        <charset val="1"/>
      </rPr>
      <t>中共合水县委办公室</t>
    </r>
    <r>
      <rPr>
        <sz val="10"/>
        <rFont val="Arial"/>
        <charset val="1"/>
      </rPr>
      <t xml:space="preserve"> </t>
    </r>
    <r>
      <rPr>
        <sz val="10"/>
        <rFont val="宋体"/>
        <charset val="1"/>
      </rPr>
      <t>合水县人民政府办公室关于印发《合水县文体广电和旅游局职能配置、内设机构和人员编制方案》的通知（合办发〔</t>
    </r>
    <r>
      <rPr>
        <sz val="10"/>
        <rFont val="Arial"/>
        <charset val="1"/>
      </rPr>
      <t>2019</t>
    </r>
    <r>
      <rPr>
        <sz val="10"/>
        <rFont val="宋体"/>
        <charset val="1"/>
      </rPr>
      <t>〕</t>
    </r>
    <r>
      <rPr>
        <sz val="10"/>
        <rFont val="Arial"/>
        <charset val="1"/>
      </rPr>
      <t>45</t>
    </r>
    <r>
      <rPr>
        <sz val="10"/>
        <rFont val="宋体"/>
        <charset val="1"/>
      </rPr>
      <t>号），根据单位职能，加强文物保护</t>
    </r>
  </si>
  <si>
    <t>秦直道研究会：编印秦直道杂志、野外考察调查；
石刻研究会：野外石刻调查、编印出版〈合水近代金石记〉等</t>
  </si>
  <si>
    <t>6</t>
  </si>
  <si>
    <t>印制《秦直道》期刊</t>
  </si>
  <si>
    <t>期</t>
  </si>
  <si>
    <t>制作秦直道宣传册页</t>
  </si>
  <si>
    <t>份</t>
  </si>
  <si>
    <t>出版《合水近代金石记》</t>
  </si>
  <si>
    <t>刊物质量</t>
  </si>
  <si>
    <t>合格</t>
  </si>
  <si>
    <t>书籍及时出版</t>
  </si>
  <si>
    <r>
      <rPr>
        <sz val="10"/>
        <rFont val="宋体"/>
        <charset val="1"/>
      </rPr>
      <t>社会效益</t>
    </r>
    <r>
      <rPr>
        <sz val="10"/>
        <rFont val="Arial"/>
        <charset val="1"/>
      </rPr>
      <t xml:space="preserve">
</t>
    </r>
    <r>
      <rPr>
        <sz val="10"/>
        <rFont val="宋体"/>
        <charset val="1"/>
      </rPr>
      <t>指标</t>
    </r>
  </si>
  <si>
    <r>
      <rPr>
        <sz val="10"/>
        <rFont val="宋体"/>
        <charset val="1"/>
      </rPr>
      <t>生态效益</t>
    </r>
    <r>
      <rPr>
        <sz val="10"/>
        <rFont val="Arial"/>
        <charset val="1"/>
      </rPr>
      <t xml:space="preserve">
</t>
    </r>
    <r>
      <rPr>
        <sz val="10"/>
        <rFont val="宋体"/>
        <charset val="1"/>
      </rPr>
      <t>指标</t>
    </r>
  </si>
  <si>
    <r>
      <rPr>
        <sz val="10"/>
        <rFont val="宋体"/>
        <charset val="1"/>
      </rPr>
      <t>古遗址、古建筑、古墓葬生态环境</t>
    </r>
    <r>
      <rPr>
        <sz val="10"/>
        <rFont val="Arial"/>
        <charset val="1"/>
      </rPr>
      <t xml:space="preserve">
</t>
    </r>
    <r>
      <rPr>
        <sz val="10"/>
        <rFont val="宋体"/>
        <charset val="1"/>
      </rPr>
      <t>改善</t>
    </r>
  </si>
  <si>
    <r>
      <rPr>
        <sz val="10"/>
        <rFont val="Arial"/>
        <charset val="1"/>
      </rPr>
      <t>2025</t>
    </r>
    <r>
      <rPr>
        <sz val="10"/>
        <rFont val="宋体"/>
        <charset val="1"/>
      </rPr>
      <t>年老放映员生活补助</t>
    </r>
  </si>
  <si>
    <t>002延续性（经常性)项目</t>
  </si>
  <si>
    <r>
      <rPr>
        <sz val="10"/>
        <rFont val="宋体"/>
        <charset val="1"/>
      </rPr>
      <t>合水县老放映员管理制度及相关财务制度，保障全县</t>
    </r>
    <r>
      <rPr>
        <sz val="10"/>
        <rFont val="Arial"/>
        <charset val="1"/>
      </rPr>
      <t>44</t>
    </r>
    <r>
      <rPr>
        <sz val="10"/>
        <rFont val="宋体"/>
        <charset val="1"/>
      </rPr>
      <t>名老放映员养老金缴付，同时按照工龄发放生活补助</t>
    </r>
  </si>
  <si>
    <t>一次性支付生活补助</t>
  </si>
  <si>
    <r>
      <rPr>
        <sz val="10"/>
        <rFont val="宋体"/>
        <charset val="1"/>
      </rPr>
      <t>甘肃省广电局、人社厅、财政厅《关于妥善解决我省老放映员历史遗留问题的意见》（甘广局发【</t>
    </r>
    <r>
      <rPr>
        <sz val="10"/>
        <rFont val="Arial"/>
        <charset val="1"/>
      </rPr>
      <t>2013</t>
    </r>
    <r>
      <rPr>
        <sz val="10"/>
        <rFont val="宋体"/>
        <charset val="1"/>
      </rPr>
      <t>】</t>
    </r>
    <r>
      <rPr>
        <sz val="10"/>
        <rFont val="Arial"/>
        <charset val="1"/>
      </rPr>
      <t>12</t>
    </r>
    <r>
      <rPr>
        <sz val="10"/>
        <rFont val="宋体"/>
        <charset val="1"/>
      </rPr>
      <t>号）</t>
    </r>
  </si>
  <si>
    <r>
      <rPr>
        <sz val="10"/>
        <rFont val="宋体"/>
        <charset val="1"/>
      </rPr>
      <t>解决全县</t>
    </r>
    <r>
      <rPr>
        <sz val="10"/>
        <rFont val="Arial"/>
        <charset val="1"/>
      </rPr>
      <t>44</t>
    </r>
    <r>
      <rPr>
        <sz val="10"/>
        <rFont val="宋体"/>
        <charset val="1"/>
      </rPr>
      <t>名老放映员生活补助及养老金缴付</t>
    </r>
  </si>
  <si>
    <t>11</t>
  </si>
  <si>
    <t>补助人数</t>
  </si>
  <si>
    <t>老放映员保障率</t>
  </si>
  <si>
    <t>补助及时拨付率</t>
  </si>
  <si>
    <t>老放映员生活改善</t>
  </si>
  <si>
    <t>服务对象
满意度指标 满意度</t>
  </si>
  <si>
    <t>受益对象</t>
  </si>
  <si>
    <t>2024年及2025年三公经费预算表</t>
  </si>
  <si>
    <t>2024年预算</t>
  </si>
  <si>
    <t>2025年预算</t>
  </si>
  <si>
    <t>较上年预算增减情况</t>
  </si>
  <si>
    <t>三公经费预算数</t>
  </si>
  <si>
    <t>会议费</t>
  </si>
  <si>
    <t>培训费</t>
  </si>
  <si>
    <t>三公经费小计</t>
  </si>
  <si>
    <t>因公出国（境）费用</t>
  </si>
  <si>
    <t>公务接待费</t>
  </si>
  <si>
    <t>公务用车运行维护费</t>
  </si>
  <si>
    <t>公务用车购置费</t>
  </si>
  <si>
    <t>公务用车购置</t>
  </si>
</sst>
</file>

<file path=xl/styles.xml><?xml version="1.0" encoding="utf-8"?>
<styleSheet xmlns="http://schemas.openxmlformats.org/spreadsheetml/2006/main" xmlns:mc="http://schemas.openxmlformats.org/markup-compatibility/2006" xmlns:xr9="http://schemas.microsoft.com/office/spreadsheetml/2016/revision9" mc:Ignorable="xr9">
  <numFmts count="13">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 "/>
    <numFmt numFmtId="178" formatCode="#,##0_);[Red]\(#,##0\)"/>
    <numFmt numFmtId="179" formatCode="#,##0.00_);[Red]\(#,##0.00\)"/>
    <numFmt numFmtId="180" formatCode="#,##0.00_ ;[Red]\-#,##0.00\ "/>
    <numFmt numFmtId="181" formatCode="#,##0_ ;[Red]\-#,##0\ "/>
    <numFmt numFmtId="182" formatCode="_([$€-2]* #,##0.00_);_([$€-2]* \(#,##0.00\);_([$€-2]* &quot;-&quot;??_)"/>
    <numFmt numFmtId="183" formatCode="0_);[Red]\(0\)"/>
    <numFmt numFmtId="184" formatCode="0.00_);[Red]\(0.00\)"/>
  </numFmts>
  <fonts count="79">
    <font>
      <sz val="12"/>
      <color theme="1"/>
      <name val="等线"/>
      <charset val="134"/>
      <scheme val="minor"/>
    </font>
    <font>
      <sz val="11"/>
      <color rgb="FF000000"/>
      <name val="宋体"/>
      <charset val="134"/>
    </font>
    <font>
      <sz val="10"/>
      <color rgb="FF000000"/>
      <name val="宋体"/>
      <charset val="134"/>
    </font>
    <font>
      <b/>
      <sz val="20"/>
      <color rgb="FF000000"/>
      <name val="宋体"/>
      <charset val="134"/>
    </font>
    <font>
      <b/>
      <sz val="12"/>
      <color rgb="FF000000"/>
      <name val="宋体"/>
      <charset val="134"/>
    </font>
    <font>
      <b/>
      <sz val="10"/>
      <color rgb="FF000000"/>
      <name val="SimSun"/>
      <charset val="134"/>
    </font>
    <font>
      <b/>
      <sz val="10"/>
      <color rgb="FF000000"/>
      <name val="宋体"/>
      <charset val="134"/>
    </font>
    <font>
      <b/>
      <sz val="9"/>
      <color rgb="FF000000"/>
      <name val="等线"/>
      <charset val="134"/>
    </font>
    <font>
      <sz val="10"/>
      <color rgb="FF000000"/>
      <name val="SimSun"/>
      <charset val="134"/>
    </font>
    <font>
      <sz val="9"/>
      <color rgb="FF000000"/>
      <name val="等线"/>
      <charset val="134"/>
    </font>
    <font>
      <sz val="9"/>
      <color rgb="FF000000"/>
      <name val="宋体"/>
      <charset val="134"/>
    </font>
    <font>
      <b/>
      <sz val="11"/>
      <color rgb="FF000000"/>
      <name val="宋体"/>
      <charset val="134"/>
    </font>
    <font>
      <sz val="10"/>
      <name val="Arial"/>
      <charset val="1"/>
    </font>
    <font>
      <sz val="16"/>
      <color rgb="FF000000"/>
      <name val="宋体"/>
      <charset val="134"/>
    </font>
    <font>
      <sz val="10"/>
      <name val="宋体"/>
      <charset val="1"/>
    </font>
    <font>
      <sz val="10"/>
      <color indexed="8"/>
      <name val="等线"/>
      <charset val="134"/>
      <scheme val="minor"/>
    </font>
    <font>
      <sz val="11"/>
      <color indexed="8"/>
      <name val="等线"/>
      <charset val="134"/>
      <scheme val="minor"/>
    </font>
    <font>
      <sz val="11"/>
      <color theme="1"/>
      <name val="等线"/>
      <charset val="134"/>
      <scheme val="minor"/>
    </font>
    <font>
      <sz val="10"/>
      <color theme="1"/>
      <name val="等线"/>
      <charset val="134"/>
      <scheme val="minor"/>
    </font>
    <font>
      <sz val="10"/>
      <name val="Arial"/>
      <charset val="0"/>
    </font>
    <font>
      <sz val="10"/>
      <name val="宋体"/>
      <charset val="0"/>
    </font>
    <font>
      <sz val="11"/>
      <name val="等线"/>
      <charset val="134"/>
      <scheme val="minor"/>
    </font>
    <font>
      <sz val="11"/>
      <color indexed="8"/>
      <name val="等线"/>
      <charset val="134"/>
    </font>
    <font>
      <b/>
      <sz val="20"/>
      <name val="宋体"/>
      <charset val="134"/>
    </font>
    <font>
      <sz val="10"/>
      <name val="宋体"/>
      <charset val="134"/>
    </font>
    <font>
      <b/>
      <sz val="10"/>
      <name val="宋体"/>
      <charset val="134"/>
    </font>
    <font>
      <sz val="10"/>
      <color indexed="8"/>
      <name val="等线"/>
      <charset val="134"/>
    </font>
    <font>
      <sz val="10"/>
      <name val="等线"/>
      <charset val="134"/>
      <scheme val="minor"/>
    </font>
    <font>
      <b/>
      <sz val="14"/>
      <color rgb="FF000000"/>
      <name val="宋体"/>
      <charset val="134"/>
    </font>
    <font>
      <sz val="10"/>
      <color rgb="FF000000"/>
      <name val="Arial"/>
      <charset val="134"/>
    </font>
    <font>
      <sz val="14"/>
      <color rgb="FF000000"/>
      <name val="仿宋_GB2312"/>
      <charset val="134"/>
    </font>
    <font>
      <b/>
      <sz val="24"/>
      <color rgb="FF000000"/>
      <name val="方正小标宋简体"/>
      <charset val="134"/>
    </font>
    <font>
      <b/>
      <sz val="14"/>
      <color rgb="FF000000"/>
      <name val="仿宋_GB2312"/>
      <charset val="134"/>
    </font>
    <font>
      <b/>
      <sz val="14"/>
      <color rgb="FF000000"/>
      <name val="方正小标宋简体"/>
      <charset val="134"/>
    </font>
    <font>
      <b/>
      <sz val="10"/>
      <color rgb="FFFF0000"/>
      <name val="宋体"/>
      <charset val="134"/>
    </font>
    <font>
      <b/>
      <sz val="9"/>
      <color rgb="FFFF0000"/>
      <name val="宋体"/>
      <charset val="134"/>
    </font>
    <font>
      <sz val="9"/>
      <name val="宋体"/>
      <charset val="134"/>
    </font>
    <font>
      <b/>
      <sz val="9"/>
      <color rgb="FF000000"/>
      <name val="宋体"/>
      <charset val="134"/>
    </font>
    <font>
      <sz val="24"/>
      <color rgb="FF000000"/>
      <name val="方正小标宋简体"/>
      <charset val="134"/>
    </font>
    <font>
      <sz val="11"/>
      <color rgb="FFFF0000"/>
      <name val="宋体"/>
      <charset val="134"/>
    </font>
    <font>
      <sz val="12"/>
      <color rgb="FF000000"/>
      <name val="宋体"/>
      <charset val="134"/>
    </font>
    <font>
      <sz val="24"/>
      <color rgb="FF000000"/>
      <name val="宋体"/>
      <charset val="134"/>
    </font>
    <font>
      <b/>
      <sz val="9"/>
      <name val="宋体"/>
      <charset val="134"/>
    </font>
    <font>
      <sz val="8"/>
      <color rgb="FF000000"/>
      <name val="宋体"/>
      <charset val="134"/>
    </font>
    <font>
      <sz val="11"/>
      <name val="宋体"/>
      <charset val="134"/>
    </font>
    <font>
      <sz val="11"/>
      <name val="Times New Roman"/>
      <charset val="134"/>
    </font>
    <font>
      <sz val="10"/>
      <name val="Times New Roman"/>
      <charset val="134"/>
    </font>
    <font>
      <sz val="20"/>
      <color rgb="FF000000"/>
      <name val="宋体"/>
      <charset val="134"/>
    </font>
    <font>
      <b/>
      <sz val="11"/>
      <color rgb="FF000000"/>
      <name val="Default"/>
      <charset val="134"/>
    </font>
    <font>
      <sz val="10"/>
      <color rgb="FF000000"/>
      <name val="等线"/>
      <charset val="134"/>
    </font>
    <font>
      <b/>
      <sz val="10"/>
      <color rgb="FF000000"/>
      <name val="等线"/>
      <charset val="134"/>
    </font>
    <font>
      <b/>
      <sz val="24"/>
      <color rgb="FF000000"/>
      <name val="宋体"/>
      <charset val="134"/>
    </font>
    <font>
      <sz val="11"/>
      <color rgb="FF000000"/>
      <name val="仿宋"/>
      <charset val="134"/>
    </font>
    <font>
      <b/>
      <sz val="11"/>
      <color rgb="FF000000"/>
      <name val="仿宋"/>
      <charset val="134"/>
    </font>
    <font>
      <sz val="9"/>
      <color rgb="FF000000"/>
      <name val="Arial"/>
      <charset val="134"/>
    </font>
    <font>
      <sz val="9"/>
      <name val="Arial"/>
      <charset val="134"/>
    </font>
    <font>
      <sz val="10"/>
      <color rgb="FF000000"/>
      <name val="华文隶书"/>
      <charset val="134"/>
    </font>
    <font>
      <sz val="16"/>
      <color rgb="FF000000"/>
      <name val="Arial"/>
      <charset val="134"/>
    </font>
    <font>
      <sz val="20"/>
      <color rgb="FF000000"/>
      <name val="隶书"/>
      <charset val="134"/>
    </font>
    <font>
      <u/>
      <sz val="10"/>
      <color theme="10"/>
      <name val="等线"/>
      <charset val="134"/>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b/>
      <sz val="16"/>
      <color rgb="FF000000"/>
      <name val="宋体"/>
      <charset val="134"/>
    </font>
  </fonts>
  <fills count="48">
    <fill>
      <patternFill patternType="none"/>
    </fill>
    <fill>
      <patternFill patternType="gray125"/>
    </fill>
    <fill>
      <patternFill patternType="solid">
        <fgColor rgb="FFFFFF00"/>
        <bgColor indexed="64"/>
      </patternFill>
    </fill>
    <fill>
      <patternFill patternType="solid">
        <fgColor rgb="FFF4B7BE"/>
        <bgColor indexed="64"/>
      </patternFill>
    </fill>
    <fill>
      <patternFill patternType="solid">
        <fgColor rgb="FFFDD960"/>
        <bgColor indexed="64"/>
      </patternFill>
    </fill>
    <fill>
      <patternFill patternType="solid">
        <fgColor rgb="FFFFFFFF"/>
        <bgColor indexed="64"/>
      </patternFill>
    </fill>
    <fill>
      <patternFill patternType="solid">
        <fgColor rgb="FFFEFF00"/>
        <bgColor indexed="64"/>
      </patternFill>
    </fill>
    <fill>
      <patternFill patternType="solid">
        <fgColor rgb="FFBFBFBF"/>
        <bgColor indexed="64"/>
      </patternFill>
    </fill>
    <fill>
      <patternFill patternType="solid">
        <fgColor rgb="FF8EC67F"/>
        <bgColor indexed="64"/>
      </patternFill>
    </fill>
    <fill>
      <patternFill patternType="solid">
        <fgColor rgb="FFF9DBDE"/>
        <bgColor indexed="64"/>
      </patternFill>
    </fill>
    <fill>
      <patternFill patternType="solid">
        <fgColor rgb="FFD8D8D8"/>
        <bgColor indexed="64"/>
      </patternFill>
    </fill>
    <fill>
      <patternFill patternType="solid">
        <fgColor rgb="FFC0C0C0"/>
        <bgColor indexed="64"/>
      </patternFill>
    </fill>
    <fill>
      <patternFill patternType="solid">
        <fgColor rgb="FFF8CCAB"/>
        <bgColor indexed="64"/>
      </patternFill>
    </fill>
    <fill>
      <patternFill patternType="solid">
        <fgColor rgb="FFFF0000"/>
        <bgColor indexed="64"/>
      </patternFill>
    </fill>
    <fill>
      <patternFill patternType="solid">
        <fgColor rgb="FF92D050"/>
        <bgColor indexed="64"/>
      </patternFill>
    </fill>
    <fill>
      <patternFill patternType="solid">
        <fgColor rgb="FFF2F2F2"/>
        <bgColor indexed="64"/>
      </patternFill>
    </fill>
    <fill>
      <patternFill patternType="solid">
        <fgColor rgb="FF91ABDF"/>
        <bgColor indexed="64"/>
      </patternFill>
    </fill>
    <fill>
      <patternFill patternType="solid">
        <fgColor rgb="FFFFC000"/>
        <bgColor indexed="64"/>
      </patternFill>
    </fill>
    <fill>
      <patternFill patternType="solid">
        <fgColor rgb="FFFFFFCC"/>
        <bgColor indexed="64"/>
      </patternFill>
    </fill>
    <fill>
      <patternFill patternType="solid">
        <fgColor rgb="FFFFCC99"/>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43">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rgb="FF000000"/>
      </left>
      <right/>
      <top/>
      <bottom style="thin">
        <color rgb="FF000000"/>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diagonalDown="1">
      <left style="thin">
        <color rgb="FF000000"/>
      </left>
      <right style="thin">
        <color rgb="FF000000"/>
      </right>
      <top style="thin">
        <color rgb="FF000000"/>
      </top>
      <bottom style="thin">
        <color rgb="FF000000"/>
      </bottom>
      <diagonal style="thin">
        <color rgb="FFFFFFFF"/>
      </diagonal>
    </border>
    <border>
      <left style="thin">
        <color rgb="FF000000"/>
      </left>
      <right style="thin">
        <color rgb="FF000000"/>
      </right>
      <top/>
      <bottom/>
      <diagonal/>
    </border>
    <border>
      <left/>
      <right style="thin">
        <color rgb="FF000000"/>
      </right>
      <top style="thin">
        <color rgb="FF000000"/>
      </top>
      <bottom style="thin">
        <color rgb="FF000000"/>
      </bottom>
      <diagonal/>
    </border>
    <border diagonalDown="1">
      <left/>
      <right style="thin">
        <color rgb="FF000000"/>
      </right>
      <top style="thin">
        <color rgb="FF000000"/>
      </top>
      <bottom style="thin">
        <color rgb="FF000000"/>
      </bottom>
      <diagonal style="thin">
        <color rgb="FFFFFFFF"/>
      </diagonal>
    </border>
    <border>
      <left/>
      <right style="thin">
        <color rgb="FF000000"/>
      </right>
      <top style="thin">
        <color rgb="FF000000"/>
      </top>
      <bottom/>
      <diagonal/>
    </border>
    <border>
      <left style="thin">
        <color rgb="FF000000"/>
      </left>
      <right/>
      <top style="thin">
        <color rgb="FF000000"/>
      </top>
      <bottom/>
      <diagonal/>
    </border>
    <border>
      <left/>
      <right style="thin">
        <color rgb="FF000000"/>
      </right>
      <top/>
      <bottom/>
      <diagonal/>
    </border>
    <border>
      <left style="thin">
        <color rgb="FF000000"/>
      </left>
      <right/>
      <top/>
      <bottom/>
      <diagonal/>
    </border>
    <border>
      <left/>
      <right style="thin">
        <color rgb="FF000000"/>
      </right>
      <top/>
      <bottom style="thin">
        <color rgb="FF000000"/>
      </bottom>
      <diagonal/>
    </border>
    <border>
      <left/>
      <right/>
      <top/>
      <bottom style="thin">
        <color rgb="FF000000"/>
      </bottom>
      <diagonal/>
    </border>
    <border>
      <left style="thin">
        <color auto="1"/>
      </left>
      <right style="thin">
        <color auto="1"/>
      </right>
      <top style="thin">
        <color rgb="FF000000"/>
      </top>
      <bottom style="thin">
        <color auto="1"/>
      </bottom>
      <diagonal/>
    </border>
    <border>
      <left style="thin">
        <color auto="1"/>
      </left>
      <right style="thin">
        <color auto="1"/>
      </right>
      <top style="thin">
        <color rgb="FF000000"/>
      </top>
      <bottom/>
      <diagonal/>
    </border>
    <border>
      <left/>
      <right/>
      <top style="thin">
        <color rgb="FF000000"/>
      </top>
      <bottom style="thin">
        <color rgb="FF000000"/>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style="thin">
        <color rgb="FF000000"/>
      </right>
      <top style="medium">
        <color rgb="FF000000"/>
      </top>
      <bottom style="thin">
        <color rgb="FF000000"/>
      </bottom>
      <diagonal/>
    </border>
    <border>
      <left style="medium">
        <color rgb="FF000000"/>
      </left>
      <right style="thin">
        <color rgb="FF000000"/>
      </right>
      <top/>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top/>
      <bottom/>
      <diagonal/>
    </border>
    <border>
      <left style="medium">
        <color rgb="FF000000"/>
      </left>
      <right/>
      <top/>
      <bottom style="medium">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7" fillId="0" borderId="0" applyFont="0" applyFill="0" applyBorder="0" applyAlignment="0" applyProtection="0">
      <alignment vertical="center"/>
    </xf>
    <xf numFmtId="44" fontId="17" fillId="0" borderId="0" applyFont="0" applyFill="0" applyBorder="0" applyAlignment="0" applyProtection="0">
      <alignment vertical="center"/>
    </xf>
    <xf numFmtId="9" fontId="17" fillId="0" borderId="0" applyFont="0" applyFill="0" applyBorder="0" applyAlignment="0" applyProtection="0">
      <alignment vertical="center"/>
    </xf>
    <xf numFmtId="41"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59"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17" fillId="18" borderId="35" applyNumberFormat="0" applyFont="0" applyAlignment="0" applyProtection="0">
      <alignment vertical="center"/>
    </xf>
    <xf numFmtId="0" fontId="61"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64" fillId="0" borderId="36" applyNumberFormat="0" applyFill="0" applyAlignment="0" applyProtection="0">
      <alignment vertical="center"/>
    </xf>
    <xf numFmtId="0" fontId="65" fillId="0" borderId="36" applyNumberFormat="0" applyFill="0" applyAlignment="0" applyProtection="0">
      <alignment vertical="center"/>
    </xf>
    <xf numFmtId="0" fontId="66" fillId="0" borderId="37" applyNumberFormat="0" applyFill="0" applyAlignment="0" applyProtection="0">
      <alignment vertical="center"/>
    </xf>
    <xf numFmtId="0" fontId="66" fillId="0" borderId="0" applyNumberFormat="0" applyFill="0" applyBorder="0" applyAlignment="0" applyProtection="0">
      <alignment vertical="center"/>
    </xf>
    <xf numFmtId="0" fontId="67" fillId="19" borderId="38" applyNumberFormat="0" applyAlignment="0" applyProtection="0">
      <alignment vertical="center"/>
    </xf>
    <xf numFmtId="0" fontId="68" fillId="15" borderId="39" applyNumberFormat="0" applyAlignment="0" applyProtection="0">
      <alignment vertical="center"/>
    </xf>
    <xf numFmtId="0" fontId="69" fillId="15" borderId="38" applyNumberFormat="0" applyAlignment="0" applyProtection="0">
      <alignment vertical="center"/>
    </xf>
    <xf numFmtId="0" fontId="70" fillId="20" borderId="40" applyNumberFormat="0" applyAlignment="0" applyProtection="0">
      <alignment vertical="center"/>
    </xf>
    <xf numFmtId="0" fontId="71" fillId="0" borderId="41" applyNumberFormat="0" applyFill="0" applyAlignment="0" applyProtection="0">
      <alignment vertical="center"/>
    </xf>
    <xf numFmtId="0" fontId="72" fillId="0" borderId="42" applyNumberFormat="0" applyFill="0" applyAlignment="0" applyProtection="0">
      <alignment vertical="center"/>
    </xf>
    <xf numFmtId="0" fontId="73" fillId="21" borderId="0" applyNumberFormat="0" applyBorder="0" applyAlignment="0" applyProtection="0">
      <alignment vertical="center"/>
    </xf>
    <xf numFmtId="0" fontId="74" fillId="22" borderId="0" applyNumberFormat="0" applyBorder="0" applyAlignment="0" applyProtection="0">
      <alignment vertical="center"/>
    </xf>
    <xf numFmtId="0" fontId="75" fillId="23" borderId="0" applyNumberFormat="0" applyBorder="0" applyAlignment="0" applyProtection="0">
      <alignment vertical="center"/>
    </xf>
    <xf numFmtId="0" fontId="76" fillId="24" borderId="0" applyNumberFormat="0" applyBorder="0" applyAlignment="0" applyProtection="0">
      <alignment vertical="center"/>
    </xf>
    <xf numFmtId="0" fontId="77" fillId="25" borderId="0" applyNumberFormat="0" applyBorder="0" applyAlignment="0" applyProtection="0">
      <alignment vertical="center"/>
    </xf>
    <xf numFmtId="0" fontId="77" fillId="26" borderId="0" applyNumberFormat="0" applyBorder="0" applyAlignment="0" applyProtection="0">
      <alignment vertical="center"/>
    </xf>
    <xf numFmtId="0" fontId="76" fillId="27" borderId="0" applyNumberFormat="0" applyBorder="0" applyAlignment="0" applyProtection="0">
      <alignment vertical="center"/>
    </xf>
    <xf numFmtId="0" fontId="76" fillId="28" borderId="0" applyNumberFormat="0" applyBorder="0" applyAlignment="0" applyProtection="0">
      <alignment vertical="center"/>
    </xf>
    <xf numFmtId="0" fontId="77" fillId="29" borderId="0" applyNumberFormat="0" applyBorder="0" applyAlignment="0" applyProtection="0">
      <alignment vertical="center"/>
    </xf>
    <xf numFmtId="0" fontId="77" fillId="30" borderId="0" applyNumberFormat="0" applyBorder="0" applyAlignment="0" applyProtection="0">
      <alignment vertical="center"/>
    </xf>
    <xf numFmtId="0" fontId="76" fillId="31" borderId="0" applyNumberFormat="0" applyBorder="0" applyAlignment="0" applyProtection="0">
      <alignment vertical="center"/>
    </xf>
    <xf numFmtId="0" fontId="76" fillId="32" borderId="0" applyNumberFormat="0" applyBorder="0" applyAlignment="0" applyProtection="0">
      <alignment vertical="center"/>
    </xf>
    <xf numFmtId="0" fontId="77" fillId="33" borderId="0" applyNumberFormat="0" applyBorder="0" applyAlignment="0" applyProtection="0">
      <alignment vertical="center"/>
    </xf>
    <xf numFmtId="0" fontId="77" fillId="34" borderId="0" applyNumberFormat="0" applyBorder="0" applyAlignment="0" applyProtection="0">
      <alignment vertical="center"/>
    </xf>
    <xf numFmtId="0" fontId="76" fillId="35" borderId="0" applyNumberFormat="0" applyBorder="0" applyAlignment="0" applyProtection="0">
      <alignment vertical="center"/>
    </xf>
    <xf numFmtId="0" fontId="76" fillId="36" borderId="0" applyNumberFormat="0" applyBorder="0" applyAlignment="0" applyProtection="0">
      <alignment vertical="center"/>
    </xf>
    <xf numFmtId="0" fontId="77" fillId="37" borderId="0" applyNumberFormat="0" applyBorder="0" applyAlignment="0" applyProtection="0">
      <alignment vertical="center"/>
    </xf>
    <xf numFmtId="0" fontId="77" fillId="38" borderId="0" applyNumberFormat="0" applyBorder="0" applyAlignment="0" applyProtection="0">
      <alignment vertical="center"/>
    </xf>
    <xf numFmtId="0" fontId="76" fillId="39" borderId="0" applyNumberFormat="0" applyBorder="0" applyAlignment="0" applyProtection="0">
      <alignment vertical="center"/>
    </xf>
    <xf numFmtId="0" fontId="76" fillId="40" borderId="0" applyNumberFormat="0" applyBorder="0" applyAlignment="0" applyProtection="0">
      <alignment vertical="center"/>
    </xf>
    <xf numFmtId="0" fontId="77" fillId="41" borderId="0" applyNumberFormat="0" applyBorder="0" applyAlignment="0" applyProtection="0">
      <alignment vertical="center"/>
    </xf>
    <xf numFmtId="0" fontId="77" fillId="42" borderId="0" applyNumberFormat="0" applyBorder="0" applyAlignment="0" applyProtection="0">
      <alignment vertical="center"/>
    </xf>
    <xf numFmtId="0" fontId="76" fillId="43" borderId="0" applyNumberFormat="0" applyBorder="0" applyAlignment="0" applyProtection="0">
      <alignment vertical="center"/>
    </xf>
    <xf numFmtId="0" fontId="76" fillId="44" borderId="0" applyNumberFormat="0" applyBorder="0" applyAlignment="0" applyProtection="0">
      <alignment vertical="center"/>
    </xf>
    <xf numFmtId="0" fontId="77" fillId="45" borderId="0" applyNumberFormat="0" applyBorder="0" applyAlignment="0" applyProtection="0">
      <alignment vertical="center"/>
    </xf>
    <xf numFmtId="0" fontId="77" fillId="46" borderId="0" applyNumberFormat="0" applyBorder="0" applyAlignment="0" applyProtection="0">
      <alignment vertical="center"/>
    </xf>
    <xf numFmtId="0" fontId="76" fillId="47" borderId="0" applyNumberFormat="0" applyBorder="0" applyAlignment="0" applyProtection="0">
      <alignment vertical="center"/>
    </xf>
  </cellStyleXfs>
  <cellXfs count="447">
    <xf numFmtId="0" fontId="0" fillId="0" borderId="0" xfId="0">
      <alignment vertical="center"/>
    </xf>
    <xf numFmtId="0" fontId="1" fillId="0" borderId="0" xfId="0" applyFont="1" applyFill="1" applyAlignment="1">
      <alignment vertical="center"/>
    </xf>
    <xf numFmtId="0" fontId="2" fillId="0" borderId="0" xfId="0" applyFont="1" applyFill="1" applyAlignment="1">
      <alignment vertical="center"/>
    </xf>
    <xf numFmtId="0" fontId="1" fillId="0" borderId="0" xfId="0" applyFont="1" applyFill="1" applyAlignment="1">
      <alignment horizontal="center" vertical="center"/>
    </xf>
    <xf numFmtId="0" fontId="0" fillId="0" borderId="0" xfId="0" applyFont="1" applyFill="1" applyAlignment="1">
      <alignment vertical="center"/>
    </xf>
    <xf numFmtId="0" fontId="3" fillId="0" borderId="0" xfId="0" applyFont="1" applyFill="1" applyAlignment="1">
      <alignment horizontal="center" vertical="center"/>
    </xf>
    <xf numFmtId="0" fontId="4" fillId="2" borderId="1" xfId="0" applyFont="1" applyFill="1" applyBorder="1" applyAlignment="1" applyProtection="1">
      <alignment horizontal="center" vertical="center"/>
    </xf>
    <xf numFmtId="0" fontId="5" fillId="2" borderId="1" xfId="0" applyFont="1" applyFill="1" applyBorder="1" applyAlignment="1" applyProtection="1">
      <alignment horizontal="center" vertical="center" wrapText="1"/>
    </xf>
    <xf numFmtId="0" fontId="5" fillId="2" borderId="2" xfId="0" applyFont="1" applyFill="1" applyBorder="1" applyAlignment="1" applyProtection="1">
      <alignment horizontal="center" vertical="center" wrapText="1"/>
    </xf>
    <xf numFmtId="0" fontId="6" fillId="2" borderId="1" xfId="0" applyFont="1" applyFill="1" applyBorder="1" applyAlignment="1" applyProtection="1">
      <alignment horizontal="center" vertical="center"/>
    </xf>
    <xf numFmtId="0" fontId="5" fillId="2" borderId="3" xfId="0" applyFont="1" applyFill="1" applyBorder="1" applyAlignment="1" applyProtection="1">
      <alignment horizontal="center" vertical="center" wrapText="1"/>
    </xf>
    <xf numFmtId="0" fontId="7" fillId="2" borderId="1" xfId="0" applyFont="1" applyFill="1" applyBorder="1" applyAlignment="1" applyProtection="1">
      <alignment horizontal="center" vertical="center" wrapText="1"/>
    </xf>
    <xf numFmtId="176" fontId="5" fillId="2" borderId="3" xfId="0" applyNumberFormat="1" applyFont="1" applyFill="1" applyBorder="1" applyAlignment="1" applyProtection="1">
      <alignment horizontal="center" vertical="center" wrapText="1"/>
    </xf>
    <xf numFmtId="177" fontId="7" fillId="0" borderId="1" xfId="0" applyNumberFormat="1" applyFont="1" applyFill="1" applyBorder="1" applyAlignment="1" applyProtection="1">
      <alignment horizontal="center" vertical="center" wrapText="1"/>
    </xf>
    <xf numFmtId="0" fontId="8" fillId="0" borderId="1" xfId="0" applyFont="1" applyFill="1" applyBorder="1" applyAlignment="1" applyProtection="1">
      <alignment horizontal="center" vertical="center" wrapText="1"/>
    </xf>
    <xf numFmtId="176" fontId="8" fillId="2" borderId="1" xfId="0" applyNumberFormat="1" applyFont="1" applyFill="1" applyBorder="1" applyAlignment="1" applyProtection="1">
      <alignment horizontal="center" vertical="center" wrapText="1"/>
    </xf>
    <xf numFmtId="176" fontId="7" fillId="0" borderId="1" xfId="0" applyNumberFormat="1" applyFont="1" applyFill="1" applyBorder="1" applyAlignment="1" applyProtection="1">
      <alignment horizontal="center" vertical="center" wrapText="1"/>
    </xf>
    <xf numFmtId="0" fontId="4" fillId="3" borderId="1" xfId="0" applyFont="1" applyFill="1" applyBorder="1" applyAlignment="1" applyProtection="1">
      <alignment horizontal="center" vertical="center"/>
    </xf>
    <xf numFmtId="0" fontId="5" fillId="3" borderId="1" xfId="0" applyFont="1" applyFill="1" applyBorder="1" applyAlignment="1" applyProtection="1">
      <alignment horizontal="center" vertical="center" wrapText="1"/>
    </xf>
    <xf numFmtId="0" fontId="6" fillId="3" borderId="1" xfId="0" applyFont="1" applyFill="1" applyBorder="1" applyAlignment="1" applyProtection="1">
      <alignment horizontal="center" vertical="center"/>
    </xf>
    <xf numFmtId="0" fontId="7" fillId="3" borderId="1" xfId="0" applyFont="1" applyFill="1" applyBorder="1" applyAlignment="1" applyProtection="1">
      <alignment horizontal="center" vertical="center" wrapText="1"/>
    </xf>
    <xf numFmtId="0" fontId="5" fillId="3" borderId="3" xfId="0" applyFont="1" applyFill="1" applyBorder="1" applyAlignment="1" applyProtection="1">
      <alignment horizontal="center" vertical="center" wrapText="1"/>
    </xf>
    <xf numFmtId="176" fontId="9" fillId="0" borderId="4" xfId="0" applyNumberFormat="1" applyFont="1" applyFill="1" applyBorder="1" applyAlignment="1" applyProtection="1">
      <alignment horizontal="center" vertical="center" wrapText="1"/>
    </xf>
    <xf numFmtId="0" fontId="2" fillId="3" borderId="1" xfId="0" applyFont="1" applyFill="1" applyBorder="1" applyAlignment="1" applyProtection="1">
      <alignment vertical="center"/>
    </xf>
    <xf numFmtId="176" fontId="7" fillId="0" borderId="4" xfId="0" applyNumberFormat="1" applyFont="1" applyFill="1" applyBorder="1" applyAlignment="1" applyProtection="1">
      <alignment horizontal="center" vertical="center" wrapText="1"/>
    </xf>
    <xf numFmtId="0" fontId="10" fillId="0" borderId="1" xfId="0" applyFont="1" applyFill="1" applyBorder="1" applyAlignment="1" applyProtection="1">
      <alignment vertical="center"/>
    </xf>
    <xf numFmtId="0" fontId="4" fillId="3" borderId="4" xfId="0" applyFont="1" applyFill="1" applyBorder="1" applyAlignment="1" applyProtection="1">
      <alignment horizontal="center" vertical="center"/>
    </xf>
    <xf numFmtId="0" fontId="11" fillId="4" borderId="1" xfId="0" applyFont="1" applyFill="1" applyBorder="1" applyAlignment="1" applyProtection="1">
      <alignment horizontal="center" vertical="center" wrapText="1"/>
    </xf>
    <xf numFmtId="0" fontId="5" fillId="3" borderId="4" xfId="0" applyFont="1" applyFill="1" applyBorder="1" applyAlignment="1" applyProtection="1">
      <alignment horizontal="center" vertical="center" wrapText="1"/>
    </xf>
    <xf numFmtId="0" fontId="7" fillId="4" borderId="1" xfId="0" applyFont="1" applyFill="1" applyBorder="1" applyAlignment="1" applyProtection="1">
      <alignment horizontal="center" vertical="center" wrapText="1"/>
    </xf>
    <xf numFmtId="0" fontId="5" fillId="3" borderId="5" xfId="0" applyFont="1" applyFill="1" applyBorder="1" applyAlignment="1" applyProtection="1">
      <alignment horizontal="center" vertical="center" wrapText="1"/>
    </xf>
    <xf numFmtId="10" fontId="10" fillId="4" borderId="1" xfId="0" applyNumberFormat="1" applyFont="1" applyFill="1" applyBorder="1" applyAlignment="1" applyProtection="1">
      <alignment vertical="center"/>
    </xf>
    <xf numFmtId="10" fontId="10" fillId="0" borderId="1" xfId="0" applyNumberFormat="1" applyFont="1" applyFill="1" applyBorder="1" applyAlignment="1" applyProtection="1">
      <alignment vertical="center"/>
    </xf>
    <xf numFmtId="0" fontId="12" fillId="0" borderId="0" xfId="0" applyFont="1">
      <alignment vertical="center"/>
    </xf>
    <xf numFmtId="0" fontId="13" fillId="0" borderId="0" xfId="0" applyNumberFormat="1" applyFont="1" applyFill="1" applyBorder="1" applyAlignment="1" applyProtection="1">
      <alignment horizontal="center" vertical="center" wrapText="1"/>
    </xf>
    <xf numFmtId="0" fontId="11" fillId="0" borderId="0" xfId="0" applyNumberFormat="1" applyFont="1" applyFill="1" applyBorder="1" applyAlignment="1" applyProtection="1">
      <alignment horizontal="center" vertical="center"/>
    </xf>
    <xf numFmtId="0" fontId="12" fillId="0" borderId="6" xfId="0" applyFont="1" applyFill="1" applyBorder="1" applyAlignment="1" applyProtection="1">
      <alignment vertical="center" wrapText="1"/>
    </xf>
    <xf numFmtId="0" fontId="12" fillId="0" borderId="6" xfId="0" applyFont="1" applyFill="1" applyBorder="1" applyAlignment="1" applyProtection="1">
      <alignment horizontal="left" vertical="center" wrapText="1"/>
    </xf>
    <xf numFmtId="0" fontId="14" fillId="0" borderId="6" xfId="0" applyFont="1" applyFill="1" applyBorder="1" applyAlignment="1" applyProtection="1">
      <alignment vertical="center" wrapText="1"/>
    </xf>
    <xf numFmtId="0" fontId="12" fillId="0" borderId="6" xfId="0" applyFont="1" applyFill="1" applyBorder="1" applyAlignment="1" applyProtection="1">
      <alignment horizontal="center" vertical="center" wrapText="1"/>
    </xf>
    <xf numFmtId="0" fontId="14" fillId="0" borderId="6" xfId="0" applyFont="1" applyFill="1" applyBorder="1" applyAlignment="1" applyProtection="1">
      <alignment horizontal="center" vertical="center" wrapText="1"/>
    </xf>
    <xf numFmtId="0" fontId="15" fillId="0" borderId="6" xfId="0" applyFont="1" applyFill="1" applyBorder="1" applyAlignment="1">
      <alignment horizontal="center" vertical="center" wrapText="1"/>
    </xf>
    <xf numFmtId="0" fontId="16" fillId="0" borderId="6" xfId="0" applyFont="1" applyFill="1" applyBorder="1" applyAlignment="1">
      <alignment horizontal="center" vertical="center" wrapText="1"/>
    </xf>
    <xf numFmtId="0" fontId="15" fillId="0" borderId="6" xfId="0" applyFont="1" applyFill="1" applyBorder="1" applyAlignment="1">
      <alignment horizontal="center" vertical="center"/>
    </xf>
    <xf numFmtId="0" fontId="17" fillId="0" borderId="7" xfId="0" applyFont="1" applyFill="1" applyBorder="1" applyAlignment="1">
      <alignment horizontal="center"/>
    </xf>
    <xf numFmtId="0" fontId="17" fillId="0" borderId="8" xfId="0" applyFont="1" applyFill="1" applyBorder="1" applyAlignment="1">
      <alignment horizontal="center"/>
    </xf>
    <xf numFmtId="0" fontId="17" fillId="0" borderId="9" xfId="0" applyFont="1" applyFill="1" applyBorder="1" applyAlignment="1">
      <alignment horizontal="center"/>
    </xf>
    <xf numFmtId="0" fontId="18" fillId="0" borderId="6" xfId="0" applyFont="1" applyFill="1" applyBorder="1" applyAlignment="1">
      <alignment horizontal="center" wrapText="1"/>
    </xf>
    <xf numFmtId="0" fontId="17" fillId="0" borderId="6" xfId="0" applyFont="1" applyFill="1" applyBorder="1" applyAlignment="1">
      <alignment horizontal="center"/>
    </xf>
    <xf numFmtId="0" fontId="18" fillId="0" borderId="6" xfId="0" applyFont="1" applyFill="1" applyBorder="1" applyAlignment="1">
      <alignment horizontal="center" vertical="center" wrapText="1"/>
    </xf>
    <xf numFmtId="0" fontId="12" fillId="0" borderId="10" xfId="0" applyFont="1" applyFill="1" applyBorder="1" applyAlignment="1" applyProtection="1">
      <alignment horizontal="center" vertical="center" wrapText="1"/>
    </xf>
    <xf numFmtId="0" fontId="12" fillId="0" borderId="11" xfId="0" applyFont="1" applyFill="1" applyBorder="1" applyAlignment="1" applyProtection="1">
      <alignment horizontal="center" vertical="center" wrapText="1"/>
    </xf>
    <xf numFmtId="0" fontId="12" fillId="0" borderId="12" xfId="0" applyFont="1" applyFill="1" applyBorder="1" applyAlignment="1" applyProtection="1">
      <alignment horizontal="center" vertical="center" wrapText="1"/>
    </xf>
    <xf numFmtId="0" fontId="15" fillId="0" borderId="6" xfId="0" applyFont="1" applyFill="1" applyBorder="1" applyAlignment="1">
      <alignment vertical="center" wrapText="1"/>
    </xf>
    <xf numFmtId="0" fontId="16" fillId="0" borderId="6" xfId="0" applyFont="1" applyFill="1" applyBorder="1" applyAlignment="1">
      <alignment vertical="center" wrapText="1"/>
    </xf>
    <xf numFmtId="0" fontId="15" fillId="0" borderId="6" xfId="0" applyFont="1" applyFill="1" applyBorder="1" applyAlignment="1">
      <alignment vertical="center"/>
    </xf>
    <xf numFmtId="0" fontId="18" fillId="0" borderId="6" xfId="0" applyFont="1" applyFill="1" applyBorder="1" applyAlignment="1">
      <alignment wrapText="1"/>
    </xf>
    <xf numFmtId="0" fontId="17" fillId="0" borderId="6" xfId="0" applyFont="1" applyFill="1" applyBorder="1" applyAlignment="1"/>
    <xf numFmtId="0" fontId="12" fillId="0" borderId="12" xfId="0" applyFont="1" applyFill="1" applyBorder="1" applyAlignment="1" applyProtection="1">
      <alignment vertical="center" wrapText="1"/>
    </xf>
    <xf numFmtId="0" fontId="19" fillId="0" borderId="0" xfId="0" applyFont="1">
      <alignment vertical="center"/>
    </xf>
    <xf numFmtId="0" fontId="13" fillId="0" borderId="0" xfId="0" applyFont="1" applyAlignment="1">
      <alignment horizontal="center" vertical="center" wrapText="1"/>
    </xf>
    <xf numFmtId="0" fontId="11" fillId="0" borderId="0" xfId="0" applyFont="1" applyAlignment="1">
      <alignment horizontal="center" vertical="center"/>
    </xf>
    <xf numFmtId="0" fontId="19" fillId="0" borderId="6" xfId="0" applyFont="1" applyFill="1" applyBorder="1" applyAlignment="1" applyProtection="1">
      <alignment vertical="center" wrapText="1"/>
    </xf>
    <xf numFmtId="0" fontId="19" fillId="0" borderId="6" xfId="0" applyFont="1" applyFill="1" applyBorder="1" applyAlignment="1" applyProtection="1">
      <alignment horizontal="left" vertical="center" wrapText="1"/>
    </xf>
    <xf numFmtId="0" fontId="20" fillId="0" borderId="6" xfId="0" applyFont="1" applyFill="1" applyBorder="1" applyAlignment="1" applyProtection="1">
      <alignment vertical="center" wrapText="1"/>
    </xf>
    <xf numFmtId="0" fontId="21" fillId="0" borderId="0" xfId="0" applyNumberFormat="1" applyFont="1" applyFill="1" applyBorder="1" applyAlignment="1"/>
    <xf numFmtId="0" fontId="22" fillId="0" borderId="0" xfId="0" applyFont="1" applyFill="1" applyAlignment="1"/>
    <xf numFmtId="0" fontId="23" fillId="0" borderId="0" xfId="0" applyFont="1" applyFill="1" applyBorder="1" applyAlignment="1" applyProtection="1">
      <alignment horizontal="center" vertical="center" wrapText="1"/>
      <protection locked="0"/>
    </xf>
    <xf numFmtId="0" fontId="24" fillId="0" borderId="6" xfId="0" applyNumberFormat="1" applyFont="1" applyFill="1" applyBorder="1" applyAlignment="1" applyProtection="1">
      <alignment horizontal="center" vertical="center" wrapText="1"/>
    </xf>
    <xf numFmtId="0" fontId="24" fillId="0" borderId="6" xfId="0" applyNumberFormat="1" applyFont="1" applyFill="1" applyBorder="1" applyAlignment="1" applyProtection="1">
      <alignment horizontal="left" vertical="center" wrapText="1"/>
    </xf>
    <xf numFmtId="0" fontId="24" fillId="0" borderId="7" xfId="0" applyNumberFormat="1" applyFont="1" applyFill="1" applyBorder="1" applyAlignment="1" applyProtection="1">
      <alignment horizontal="left" vertical="center" wrapText="1"/>
    </xf>
    <xf numFmtId="0" fontId="24" fillId="0" borderId="8" xfId="0" applyNumberFormat="1" applyFont="1" applyFill="1" applyBorder="1" applyAlignment="1" applyProtection="1">
      <alignment horizontal="left" vertical="center" wrapText="1"/>
    </xf>
    <xf numFmtId="0" fontId="24" fillId="0" borderId="6" xfId="0" applyNumberFormat="1" applyFont="1" applyFill="1" applyBorder="1" applyAlignment="1" applyProtection="1">
      <alignment vertical="center" wrapText="1"/>
    </xf>
    <xf numFmtId="176" fontId="24" fillId="0" borderId="6" xfId="0" applyNumberFormat="1" applyFont="1" applyFill="1" applyBorder="1" applyAlignment="1" applyProtection="1">
      <alignment horizontal="center" vertical="center" wrapText="1"/>
    </xf>
    <xf numFmtId="49" fontId="25" fillId="0" borderId="6" xfId="0" applyNumberFormat="1" applyFont="1" applyFill="1" applyBorder="1" applyAlignment="1" applyProtection="1">
      <alignment horizontal="center" vertical="center" wrapText="1"/>
      <protection locked="0"/>
    </xf>
    <xf numFmtId="0" fontId="24" fillId="0" borderId="6" xfId="0" applyFont="1" applyFill="1" applyBorder="1" applyAlignment="1">
      <alignment horizontal="center" vertical="center" wrapText="1"/>
    </xf>
    <xf numFmtId="0" fontId="24" fillId="0" borderId="6" xfId="0" applyNumberFormat="1" applyFont="1" applyFill="1" applyBorder="1" applyAlignment="1">
      <alignment horizontal="center" vertical="center" wrapText="1"/>
    </xf>
    <xf numFmtId="0" fontId="24" fillId="0" borderId="10" xfId="0" applyNumberFormat="1" applyFont="1" applyFill="1" applyBorder="1" applyAlignment="1">
      <alignment horizontal="center" vertical="center" wrapText="1"/>
    </xf>
    <xf numFmtId="0" fontId="24" fillId="0" borderId="10" xfId="0" applyFont="1" applyFill="1" applyBorder="1" applyAlignment="1">
      <alignment horizontal="center" vertical="center" wrapText="1"/>
    </xf>
    <xf numFmtId="0" fontId="24" fillId="0" borderId="10" xfId="0" applyNumberFormat="1" applyFont="1" applyFill="1" applyBorder="1" applyAlignment="1" applyProtection="1">
      <alignment horizontal="center" vertical="center" wrapText="1"/>
    </xf>
    <xf numFmtId="0" fontId="26" fillId="0" borderId="7" xfId="0" applyFont="1" applyFill="1" applyBorder="1" applyAlignment="1">
      <alignment horizontal="center" vertical="center"/>
    </xf>
    <xf numFmtId="0" fontId="26" fillId="0" borderId="8" xfId="0" applyFont="1" applyFill="1" applyBorder="1" applyAlignment="1">
      <alignment horizontal="center" vertical="center"/>
    </xf>
    <xf numFmtId="0" fontId="26" fillId="0" borderId="9" xfId="0" applyFont="1" applyFill="1" applyBorder="1" applyAlignment="1">
      <alignment horizontal="center" vertical="center"/>
    </xf>
    <xf numFmtId="0" fontId="26" fillId="0" borderId="6" xfId="0" applyFont="1" applyFill="1" applyBorder="1" applyAlignment="1">
      <alignment horizontal="center" vertical="center"/>
    </xf>
    <xf numFmtId="0" fontId="24" fillId="0" borderId="7" xfId="0" applyNumberFormat="1" applyFont="1" applyFill="1" applyBorder="1" applyAlignment="1" applyProtection="1">
      <alignment horizontal="center" vertical="center" wrapText="1"/>
    </xf>
    <xf numFmtId="0" fontId="24" fillId="0" borderId="9" xfId="0" applyNumberFormat="1" applyFont="1" applyFill="1" applyBorder="1" applyAlignment="1" applyProtection="1">
      <alignment horizontal="left" vertical="center" wrapText="1"/>
    </xf>
    <xf numFmtId="0" fontId="24" fillId="0" borderId="9" xfId="0" applyNumberFormat="1" applyFont="1" applyFill="1" applyBorder="1" applyAlignment="1" applyProtection="1">
      <alignment horizontal="center" vertical="center" wrapText="1"/>
    </xf>
    <xf numFmtId="49" fontId="24" fillId="0" borderId="6" xfId="0" applyNumberFormat="1" applyFont="1" applyFill="1" applyBorder="1" applyAlignment="1">
      <alignment horizontal="center" vertical="center" wrapText="1"/>
    </xf>
    <xf numFmtId="0" fontId="27" fillId="0" borderId="7" xfId="0" applyNumberFormat="1" applyFont="1" applyFill="1" applyBorder="1" applyAlignment="1">
      <alignment horizontal="center" vertical="center"/>
    </xf>
    <xf numFmtId="0" fontId="27" fillId="0" borderId="8" xfId="0" applyNumberFormat="1" applyFont="1" applyFill="1" applyBorder="1" applyAlignment="1">
      <alignment horizontal="center" vertical="center"/>
    </xf>
    <xf numFmtId="0" fontId="27" fillId="0" borderId="9" xfId="0" applyNumberFormat="1" applyFont="1" applyFill="1" applyBorder="1" applyAlignment="1">
      <alignment vertical="center"/>
    </xf>
    <xf numFmtId="0" fontId="28" fillId="0" borderId="0" xfId="0" applyFont="1">
      <alignment vertical="center"/>
    </xf>
    <xf numFmtId="0" fontId="29" fillId="0" borderId="0" xfId="0" applyFont="1" applyAlignment="1">
      <alignment vertical="center" wrapText="1"/>
    </xf>
    <xf numFmtId="0" fontId="29" fillId="0" borderId="0" xfId="0" applyFont="1" applyAlignment="1"/>
    <xf numFmtId="0" fontId="30" fillId="0" borderId="0" xfId="0" applyFont="1" applyAlignment="1"/>
    <xf numFmtId="0" fontId="31" fillId="0" borderId="0" xfId="0" applyFont="1" applyAlignment="1">
      <alignment horizontal="center" vertical="center"/>
    </xf>
    <xf numFmtId="0" fontId="32" fillId="0" borderId="0" xfId="0" applyFont="1">
      <alignment vertical="center"/>
    </xf>
    <xf numFmtId="0" fontId="33" fillId="0" borderId="0" xfId="0" applyFont="1" applyAlignment="1">
      <alignment horizontal="center" vertical="center"/>
    </xf>
    <xf numFmtId="0" fontId="6" fillId="0" borderId="13" xfId="0" applyFont="1" applyBorder="1" applyAlignment="1" applyProtection="1">
      <alignment horizontal="center" vertical="center" wrapText="1"/>
    </xf>
    <xf numFmtId="0" fontId="34" fillId="0" borderId="13" xfId="0" applyFont="1" applyBorder="1" applyAlignment="1" applyProtection="1">
      <alignment horizontal="center" vertical="center" wrapText="1"/>
    </xf>
    <xf numFmtId="0" fontId="35" fillId="0" borderId="13" xfId="0" applyFont="1" applyBorder="1" applyAlignment="1" applyProtection="1">
      <alignment horizontal="center" vertical="center" wrapText="1"/>
    </xf>
    <xf numFmtId="0" fontId="29" fillId="0" borderId="1" xfId="0" applyFont="1" applyBorder="1" applyAlignment="1" applyProtection="1">
      <alignment horizontal="center" vertical="center"/>
    </xf>
    <xf numFmtId="0" fontId="29" fillId="0" borderId="2" xfId="0" applyFont="1" applyBorder="1" applyAlignment="1" applyProtection="1">
      <alignment horizontal="center" vertical="center" wrapText="1"/>
    </xf>
    <xf numFmtId="0" fontId="36" fillId="0" borderId="1" xfId="0" applyFont="1" applyBorder="1" applyAlignment="1" applyProtection="1">
      <alignment horizontal="center" vertical="center" wrapText="1"/>
    </xf>
    <xf numFmtId="0" fontId="29" fillId="0" borderId="3" xfId="0" applyFont="1" applyBorder="1" applyAlignment="1" applyProtection="1">
      <alignment horizontal="center" vertical="center" wrapText="1"/>
    </xf>
    <xf numFmtId="0" fontId="27" fillId="0" borderId="14" xfId="0" applyFont="1" applyBorder="1" applyProtection="1">
      <alignment vertical="center"/>
    </xf>
    <xf numFmtId="0" fontId="27" fillId="0" borderId="3" xfId="0" applyFont="1" applyBorder="1" applyProtection="1">
      <alignment vertical="center"/>
    </xf>
    <xf numFmtId="0" fontId="36" fillId="0" borderId="2" xfId="0" applyFont="1" applyBorder="1" applyAlignment="1" applyProtection="1">
      <alignment horizontal="center" vertical="center" wrapText="1"/>
    </xf>
    <xf numFmtId="0" fontId="36" fillId="0" borderId="14" xfId="0" applyFont="1" applyBorder="1" applyAlignment="1" applyProtection="1">
      <alignment horizontal="center" vertical="center" wrapText="1"/>
    </xf>
    <xf numFmtId="0" fontId="36" fillId="0" borderId="15" xfId="0" applyFont="1" applyBorder="1" applyAlignment="1" applyProtection="1">
      <alignment horizontal="center" vertical="center" wrapText="1"/>
    </xf>
    <xf numFmtId="0" fontId="36" fillId="0" borderId="3" xfId="0" applyFont="1" applyBorder="1" applyAlignment="1" applyProtection="1">
      <alignment horizontal="center" vertical="center" wrapText="1"/>
    </xf>
    <xf numFmtId="0" fontId="37" fillId="0" borderId="13" xfId="0" applyFont="1" applyBorder="1" applyAlignment="1" applyProtection="1">
      <alignment horizontal="center" vertical="center" wrapText="1"/>
    </xf>
    <xf numFmtId="0" fontId="35" fillId="0" borderId="16" xfId="0" applyFont="1" applyBorder="1" applyAlignment="1" applyProtection="1">
      <alignment horizontal="center" vertical="center" wrapText="1"/>
    </xf>
    <xf numFmtId="0" fontId="10" fillId="0" borderId="13" xfId="0" applyFont="1" applyBorder="1" applyAlignment="1" applyProtection="1">
      <alignment horizontal="center" vertical="center" wrapText="1"/>
    </xf>
    <xf numFmtId="0" fontId="29" fillId="0" borderId="15" xfId="0" applyFont="1" applyBorder="1" applyAlignment="1" applyProtection="1">
      <alignment horizontal="center" vertical="center" wrapText="1"/>
    </xf>
    <xf numFmtId="2" fontId="36" fillId="0" borderId="1" xfId="0" applyNumberFormat="1" applyFont="1" applyBorder="1" applyAlignment="1" applyProtection="1">
      <alignment horizontal="center" vertical="center" wrapText="1"/>
    </xf>
    <xf numFmtId="0" fontId="36" fillId="5" borderId="1" xfId="0" applyFont="1" applyFill="1" applyBorder="1" applyAlignment="1" applyProtection="1">
      <alignment horizontal="center" vertical="center" wrapText="1"/>
    </xf>
    <xf numFmtId="0" fontId="24" fillId="0" borderId="15" xfId="0" applyFont="1" applyBorder="1" applyAlignment="1" applyProtection="1">
      <alignment horizontal="center" vertical="center" wrapText="1"/>
    </xf>
    <xf numFmtId="0" fontId="1" fillId="0" borderId="0" xfId="0" applyFont="1">
      <alignment vertical="center"/>
    </xf>
    <xf numFmtId="0" fontId="2" fillId="0" borderId="0" xfId="0" applyFont="1">
      <alignment vertical="center"/>
    </xf>
    <xf numFmtId="0" fontId="1" fillId="0" borderId="0" xfId="0" applyFont="1" applyAlignment="1">
      <alignment horizontal="center" vertical="center"/>
    </xf>
    <xf numFmtId="176" fontId="1" fillId="0" borderId="0" xfId="0" applyNumberFormat="1" applyFont="1" applyAlignment="1">
      <alignment horizontal="center" vertical="center"/>
    </xf>
    <xf numFmtId="0" fontId="1" fillId="0" borderId="0" xfId="0" applyFont="1" applyAlignment="1">
      <alignment horizontal="left" vertical="top"/>
    </xf>
    <xf numFmtId="0" fontId="38" fillId="0" borderId="0" xfId="0" applyFont="1" applyAlignment="1">
      <alignment horizontal="center" vertical="center" wrapText="1"/>
    </xf>
    <xf numFmtId="0" fontId="39" fillId="0" borderId="0" xfId="0" applyFont="1" applyAlignment="1">
      <alignment horizontal="left" vertical="center"/>
    </xf>
    <xf numFmtId="0" fontId="1" fillId="0" borderId="2" xfId="0" applyFont="1" applyBorder="1" applyAlignment="1" applyProtection="1">
      <alignment horizontal="center" vertical="center"/>
    </xf>
    <xf numFmtId="0" fontId="1" fillId="0" borderId="2" xfId="0" applyFont="1" applyBorder="1" applyAlignment="1" applyProtection="1">
      <alignment horizontal="center" vertical="center" wrapText="1"/>
    </xf>
    <xf numFmtId="0" fontId="11" fillId="0" borderId="17" xfId="0" applyFont="1" applyBorder="1" applyAlignment="1" applyProtection="1">
      <alignment horizontal="center" vertical="center" wrapText="1"/>
    </xf>
    <xf numFmtId="0" fontId="11" fillId="0" borderId="18" xfId="0" applyFont="1" applyBorder="1" applyAlignment="1" applyProtection="1">
      <alignment horizontal="center" vertical="center" wrapText="1"/>
    </xf>
    <xf numFmtId="0" fontId="11" fillId="0" borderId="1" xfId="0" applyFont="1" applyBorder="1" applyAlignment="1" applyProtection="1">
      <alignment horizontal="center" vertical="center" wrapText="1"/>
    </xf>
    <xf numFmtId="178" fontId="11" fillId="0" borderId="17" xfId="0" applyNumberFormat="1" applyFont="1" applyBorder="1" applyAlignment="1" applyProtection="1">
      <alignment horizontal="center" vertical="center" wrapText="1"/>
    </xf>
    <xf numFmtId="178" fontId="11" fillId="0" borderId="2" xfId="0" applyNumberFormat="1" applyFont="1" applyBorder="1" applyAlignment="1" applyProtection="1">
      <alignment horizontal="center" vertical="center" wrapText="1"/>
    </xf>
    <xf numFmtId="0" fontId="1" fillId="0" borderId="14" xfId="0" applyFont="1" applyBorder="1" applyAlignment="1" applyProtection="1">
      <alignment horizontal="center" vertical="center"/>
    </xf>
    <xf numFmtId="0" fontId="1" fillId="0" borderId="14" xfId="0" applyFont="1" applyBorder="1" applyAlignment="1" applyProtection="1">
      <alignment horizontal="center" vertical="center" wrapText="1"/>
    </xf>
    <xf numFmtId="0" fontId="11" fillId="0" borderId="19" xfId="0" applyFont="1" applyBorder="1" applyAlignment="1" applyProtection="1">
      <alignment horizontal="center" vertical="center" wrapText="1"/>
    </xf>
    <xf numFmtId="0" fontId="11" fillId="0" borderId="20" xfId="0" applyFont="1" applyBorder="1" applyAlignment="1" applyProtection="1">
      <alignment horizontal="center" vertical="center" wrapText="1"/>
    </xf>
    <xf numFmtId="178" fontId="11" fillId="0" borderId="19" xfId="0" applyNumberFormat="1" applyFont="1" applyBorder="1" applyAlignment="1" applyProtection="1">
      <alignment horizontal="center" vertical="center" wrapText="1"/>
    </xf>
    <xf numFmtId="178" fontId="11" fillId="0" borderId="14" xfId="0" applyNumberFormat="1" applyFont="1" applyBorder="1" applyAlignment="1" applyProtection="1">
      <alignment horizontal="center" vertical="center" wrapText="1"/>
    </xf>
    <xf numFmtId="0" fontId="1" fillId="0" borderId="3" xfId="0" applyFont="1" applyBorder="1" applyAlignment="1" applyProtection="1">
      <alignment horizontal="center" vertical="center"/>
    </xf>
    <xf numFmtId="0" fontId="1" fillId="0" borderId="3" xfId="0" applyFont="1" applyBorder="1" applyAlignment="1" applyProtection="1">
      <alignment horizontal="center" vertical="center" wrapText="1"/>
    </xf>
    <xf numFmtId="0" fontId="11" fillId="0" borderId="21" xfId="0" applyFont="1" applyBorder="1" applyAlignment="1" applyProtection="1">
      <alignment horizontal="center" vertical="center" wrapText="1"/>
    </xf>
    <xf numFmtId="0" fontId="11" fillId="0" borderId="5" xfId="0" applyFont="1" applyBorder="1" applyAlignment="1" applyProtection="1">
      <alignment horizontal="center" vertical="center" wrapText="1"/>
    </xf>
    <xf numFmtId="178" fontId="11" fillId="0" borderId="21" xfId="0" applyNumberFormat="1" applyFont="1" applyBorder="1" applyAlignment="1" applyProtection="1">
      <alignment horizontal="center" vertical="center" wrapText="1"/>
    </xf>
    <xf numFmtId="178" fontId="11" fillId="0" borderId="3" xfId="0" applyNumberFormat="1" applyFont="1" applyBorder="1" applyAlignment="1" applyProtection="1">
      <alignment horizontal="center" vertical="center" wrapText="1"/>
    </xf>
    <xf numFmtId="0" fontId="11" fillId="0" borderId="5" xfId="0" applyFont="1" applyBorder="1" applyAlignment="1" applyProtection="1">
      <alignment horizontal="center" vertical="center"/>
    </xf>
    <xf numFmtId="0" fontId="11" fillId="0" borderId="22" xfId="0" applyFont="1" applyBorder="1" applyAlignment="1" applyProtection="1">
      <alignment horizontal="center" vertical="center"/>
    </xf>
    <xf numFmtId="0" fontId="2" fillId="0" borderId="1" xfId="0" applyFont="1" applyBorder="1" applyAlignment="1" applyProtection="1">
      <alignment horizontal="center" vertical="center" wrapText="1"/>
    </xf>
    <xf numFmtId="179" fontId="2" fillId="0" borderId="4" xfId="0" applyNumberFormat="1" applyFont="1" applyBorder="1" applyAlignment="1" applyProtection="1">
      <alignment horizontal="center" vertical="center" wrapText="1"/>
    </xf>
    <xf numFmtId="180" fontId="2" fillId="0" borderId="1" xfId="0" applyNumberFormat="1" applyFont="1" applyBorder="1" applyAlignment="1" applyProtection="1">
      <alignment horizontal="center" vertical="center" wrapText="1"/>
    </xf>
    <xf numFmtId="0" fontId="2" fillId="0" borderId="15" xfId="0" applyFont="1" applyBorder="1" applyAlignment="1" applyProtection="1">
      <alignment horizontal="center" vertical="center" wrapText="1"/>
    </xf>
    <xf numFmtId="0" fontId="2" fillId="0" borderId="2" xfId="0" applyFont="1" applyBorder="1" applyAlignment="1" applyProtection="1">
      <alignment horizontal="center" vertical="center" wrapText="1"/>
    </xf>
    <xf numFmtId="0" fontId="24" fillId="0" borderId="4" xfId="0" applyFont="1" applyBorder="1" applyAlignment="1" applyProtection="1">
      <alignment horizontal="center" vertical="center" wrapText="1"/>
    </xf>
    <xf numFmtId="0" fontId="24" fillId="0" borderId="1" xfId="0" applyFont="1" applyBorder="1" applyAlignment="1" applyProtection="1">
      <alignment horizontal="center" vertical="center" wrapText="1"/>
    </xf>
    <xf numFmtId="0" fontId="2" fillId="0" borderId="3" xfId="0" applyFont="1" applyBorder="1" applyAlignment="1" applyProtection="1">
      <alignment horizontal="center" vertical="center" wrapText="1"/>
    </xf>
    <xf numFmtId="179" fontId="24" fillId="0" borderId="15" xfId="0" applyNumberFormat="1" applyFont="1" applyBorder="1" applyAlignment="1" applyProtection="1">
      <alignment horizontal="center" vertical="center" wrapText="1"/>
    </xf>
    <xf numFmtId="0" fontId="2" fillId="0" borderId="23" xfId="0" applyFont="1" applyBorder="1" applyAlignment="1" applyProtection="1">
      <alignment horizontal="center" vertical="center" wrapText="1"/>
    </xf>
    <xf numFmtId="0" fontId="24" fillId="0" borderId="23" xfId="0" applyFont="1" applyBorder="1" applyAlignment="1" applyProtection="1">
      <alignment horizontal="left" vertical="center" wrapText="1"/>
    </xf>
    <xf numFmtId="179" fontId="2" fillId="0" borderId="23" xfId="0" applyNumberFormat="1" applyFont="1" applyBorder="1" applyAlignment="1" applyProtection="1">
      <alignment horizontal="center" vertical="center" wrapText="1"/>
    </xf>
    <xf numFmtId="0" fontId="2" fillId="0" borderId="6" xfId="0" applyFont="1" applyBorder="1" applyAlignment="1" applyProtection="1">
      <alignment horizontal="center" vertical="center" wrapText="1"/>
    </xf>
    <xf numFmtId="0" fontId="24" fillId="0" borderId="6" xfId="0" applyFont="1" applyBorder="1" applyAlignment="1" applyProtection="1">
      <alignment horizontal="left" vertical="center" wrapText="1"/>
    </xf>
    <xf numFmtId="179" fontId="2" fillId="0" borderId="6" xfId="0" applyNumberFormat="1" applyFont="1" applyBorder="1" applyAlignment="1" applyProtection="1">
      <alignment horizontal="center" vertical="center" wrapText="1"/>
    </xf>
    <xf numFmtId="179" fontId="36" fillId="0" borderId="6" xfId="0" applyNumberFormat="1" applyFont="1" applyBorder="1" applyAlignment="1" applyProtection="1">
      <alignment horizontal="center" vertical="center" wrapText="1"/>
    </xf>
    <xf numFmtId="0" fontId="24" fillId="0" borderId="6" xfId="0" applyFont="1" applyBorder="1" applyAlignment="1" applyProtection="1">
      <alignment horizontal="center" vertical="center" wrapText="1"/>
    </xf>
    <xf numFmtId="0" fontId="1" fillId="0" borderId="6" xfId="0" applyFont="1" applyBorder="1">
      <alignment vertical="center"/>
    </xf>
    <xf numFmtId="176" fontId="38" fillId="0" borderId="0" xfId="0" applyNumberFormat="1" applyFont="1" applyAlignment="1">
      <alignment horizontal="center" vertical="center" wrapText="1"/>
    </xf>
    <xf numFmtId="176" fontId="11" fillId="0" borderId="2" xfId="0" applyNumberFormat="1" applyFont="1" applyBorder="1" applyAlignment="1" applyProtection="1">
      <alignment horizontal="center" vertical="center" wrapText="1"/>
    </xf>
    <xf numFmtId="0" fontId="11" fillId="0" borderId="2" xfId="0" applyFont="1" applyBorder="1" applyAlignment="1" applyProtection="1">
      <alignment horizontal="center" vertical="center"/>
    </xf>
    <xf numFmtId="176" fontId="11" fillId="0" borderId="14" xfId="0" applyNumberFormat="1" applyFont="1" applyBorder="1" applyAlignment="1" applyProtection="1">
      <alignment horizontal="center" vertical="center" wrapText="1"/>
    </xf>
    <xf numFmtId="0" fontId="11" fillId="0" borderId="14" xfId="0" applyFont="1" applyBorder="1" applyAlignment="1" applyProtection="1">
      <alignment horizontal="center" vertical="center"/>
    </xf>
    <xf numFmtId="176" fontId="11" fillId="0" borderId="3" xfId="0" applyNumberFormat="1" applyFont="1" applyBorder="1" applyAlignment="1" applyProtection="1">
      <alignment horizontal="center" vertical="center" wrapText="1"/>
    </xf>
    <xf numFmtId="0" fontId="11" fillId="0" borderId="3" xfId="0" applyFont="1" applyBorder="1" applyAlignment="1" applyProtection="1">
      <alignment horizontal="center" vertical="center"/>
    </xf>
    <xf numFmtId="176" fontId="2" fillId="0" borderId="1" xfId="0" applyNumberFormat="1" applyFont="1" applyBorder="1" applyAlignment="1" applyProtection="1">
      <alignment horizontal="center" vertical="center" wrapText="1"/>
    </xf>
    <xf numFmtId="176" fontId="2" fillId="0" borderId="23" xfId="0" applyNumberFormat="1" applyFont="1" applyBorder="1" applyAlignment="1" applyProtection="1">
      <alignment horizontal="center" vertical="center" wrapText="1"/>
    </xf>
    <xf numFmtId="176" fontId="2" fillId="0" borderId="6" xfId="0" applyNumberFormat="1" applyFont="1" applyBorder="1" applyAlignment="1" applyProtection="1">
      <alignment horizontal="center" vertical="center" wrapText="1"/>
    </xf>
    <xf numFmtId="176" fontId="24" fillId="0" borderId="6" xfId="0" applyNumberFormat="1" applyFont="1" applyBorder="1" applyAlignment="1" applyProtection="1">
      <alignment horizontal="center" vertical="center" wrapText="1"/>
    </xf>
    <xf numFmtId="176" fontId="1" fillId="0" borderId="6" xfId="0" applyNumberFormat="1" applyFont="1" applyBorder="1" applyAlignment="1">
      <alignment horizontal="center" vertical="center"/>
    </xf>
    <xf numFmtId="0" fontId="2" fillId="0" borderId="24" xfId="0" applyFont="1" applyBorder="1" applyAlignment="1" applyProtection="1">
      <alignment horizontal="center" vertical="center" wrapText="1"/>
    </xf>
    <xf numFmtId="0" fontId="2" fillId="0" borderId="11" xfId="0" applyFont="1" applyBorder="1" applyAlignment="1" applyProtection="1">
      <alignment horizontal="center" vertical="center" wrapText="1"/>
    </xf>
    <xf numFmtId="0" fontId="2" fillId="0" borderId="12" xfId="0" applyFont="1" applyBorder="1" applyAlignment="1" applyProtection="1">
      <alignment horizontal="center" vertical="center" wrapText="1"/>
    </xf>
    <xf numFmtId="0" fontId="40" fillId="2" borderId="0" xfId="0" applyFont="1" applyFill="1">
      <alignment vertical="center"/>
    </xf>
    <xf numFmtId="0" fontId="27" fillId="6" borderId="0" xfId="0" applyFont="1" applyFill="1">
      <alignment vertical="center"/>
    </xf>
    <xf numFmtId="0" fontId="1" fillId="0" borderId="0" xfId="0" applyFont="1" applyAlignment="1">
      <alignment horizontal="center" vertical="center" wrapText="1"/>
    </xf>
    <xf numFmtId="0" fontId="40" fillId="0" borderId="0" xfId="0" applyFont="1">
      <alignment vertical="center"/>
    </xf>
    <xf numFmtId="0" fontId="41" fillId="0" borderId="0" xfId="0" applyFont="1" applyAlignment="1">
      <alignment horizontal="center" vertical="center"/>
    </xf>
    <xf numFmtId="0" fontId="41" fillId="0" borderId="0" xfId="0" applyFont="1" applyAlignment="1">
      <alignment horizontal="center" vertical="center" wrapText="1"/>
    </xf>
    <xf numFmtId="0" fontId="11" fillId="7" borderId="2" xfId="0" applyFont="1" applyFill="1" applyBorder="1" applyAlignment="1" applyProtection="1">
      <alignment horizontal="center" vertical="center" wrapText="1"/>
    </xf>
    <xf numFmtId="0" fontId="6" fillId="7" borderId="2" xfId="0" applyFont="1" applyFill="1" applyBorder="1" applyAlignment="1" applyProtection="1">
      <alignment horizontal="center" vertical="center" wrapText="1"/>
    </xf>
    <xf numFmtId="178" fontId="11" fillId="7" borderId="2" xfId="0" applyNumberFormat="1" applyFont="1" applyFill="1" applyBorder="1" applyAlignment="1" applyProtection="1">
      <alignment horizontal="center" vertical="center" wrapText="1"/>
    </xf>
    <xf numFmtId="0" fontId="1" fillId="7" borderId="3" xfId="0" applyFont="1" applyFill="1" applyBorder="1" applyAlignment="1" applyProtection="1">
      <alignment horizontal="center" vertical="center" wrapText="1"/>
    </xf>
    <xf numFmtId="0" fontId="11" fillId="7" borderId="3" xfId="0" applyFont="1" applyFill="1" applyBorder="1" applyAlignment="1" applyProtection="1">
      <alignment horizontal="center" vertical="center" wrapText="1"/>
    </xf>
    <xf numFmtId="178" fontId="11" fillId="7" borderId="3" xfId="0" applyNumberFormat="1" applyFont="1" applyFill="1" applyBorder="1" applyAlignment="1" applyProtection="1">
      <alignment horizontal="center" vertical="center" wrapText="1"/>
    </xf>
    <xf numFmtId="0" fontId="6" fillId="7" borderId="3" xfId="0" applyFont="1" applyFill="1" applyBorder="1" applyAlignment="1" applyProtection="1">
      <alignment horizontal="center" vertical="center" wrapText="1"/>
    </xf>
    <xf numFmtId="179" fontId="6" fillId="7" borderId="3" xfId="0" applyNumberFormat="1" applyFont="1" applyFill="1" applyBorder="1" applyAlignment="1" applyProtection="1">
      <alignment horizontal="center" vertical="center" wrapText="1"/>
    </xf>
    <xf numFmtId="0" fontId="2" fillId="8" borderId="1" xfId="0" applyFont="1" applyFill="1" applyBorder="1" applyProtection="1">
      <alignment vertical="center"/>
    </xf>
    <xf numFmtId="0" fontId="6" fillId="8" borderId="1" xfId="0" applyFont="1" applyFill="1" applyBorder="1" applyAlignment="1" applyProtection="1">
      <alignment horizontal="left" vertical="center"/>
    </xf>
    <xf numFmtId="0" fontId="2" fillId="8" borderId="1" xfId="0" applyFont="1" applyFill="1" applyBorder="1" applyAlignment="1" applyProtection="1">
      <alignment horizontal="center" vertical="center"/>
    </xf>
    <xf numFmtId="0" fontId="2" fillId="8" borderId="1" xfId="0" applyFont="1" applyFill="1" applyBorder="1" applyAlignment="1" applyProtection="1">
      <alignment horizontal="center" vertical="center" wrapText="1"/>
    </xf>
    <xf numFmtId="176" fontId="2" fillId="8" borderId="1" xfId="0" applyNumberFormat="1" applyFont="1" applyFill="1" applyBorder="1" applyAlignment="1" applyProtection="1">
      <alignment horizontal="center" vertical="center"/>
    </xf>
    <xf numFmtId="0" fontId="2" fillId="0" borderId="1" xfId="0" applyFont="1" applyBorder="1" applyProtection="1">
      <alignment vertical="center"/>
    </xf>
    <xf numFmtId="0" fontId="6" fillId="0" borderId="1" xfId="0" applyFont="1" applyBorder="1" applyAlignment="1" applyProtection="1">
      <alignment horizontal="left" vertical="center" wrapText="1" indent="2"/>
    </xf>
    <xf numFmtId="0" fontId="6" fillId="0" borderId="1" xfId="0" applyFont="1" applyBorder="1" applyAlignment="1" applyProtection="1">
      <alignment horizontal="center" vertical="center" wrapText="1"/>
    </xf>
    <xf numFmtId="179" fontId="6" fillId="0" borderId="1" xfId="0" applyNumberFormat="1" applyFont="1" applyBorder="1" applyAlignment="1" applyProtection="1">
      <alignment horizontal="center" vertical="center" wrapText="1"/>
    </xf>
    <xf numFmtId="0" fontId="2" fillId="0" borderId="1" xfId="0" applyFont="1" applyBorder="1" applyAlignment="1" applyProtection="1">
      <alignment horizontal="left" vertical="center" wrapText="1" indent="2"/>
    </xf>
    <xf numFmtId="179" fontId="2" fillId="0" borderId="1" xfId="0" applyNumberFormat="1" applyFont="1" applyBorder="1" applyAlignment="1" applyProtection="1">
      <alignment horizontal="center" vertical="center" wrapText="1"/>
    </xf>
    <xf numFmtId="0" fontId="25" fillId="0" borderId="1" xfId="0" applyFont="1" applyBorder="1" applyAlignment="1" applyProtection="1">
      <alignment horizontal="left" vertical="center" wrapText="1"/>
    </xf>
    <xf numFmtId="0" fontId="25" fillId="0" borderId="1" xfId="0" applyFont="1" applyBorder="1" applyAlignment="1" applyProtection="1">
      <alignment horizontal="center" vertical="center" wrapText="1"/>
    </xf>
    <xf numFmtId="0" fontId="24" fillId="0" borderId="1" xfId="0" applyFont="1" applyBorder="1" applyAlignment="1" applyProtection="1">
      <alignment horizontal="left" vertical="center" wrapText="1"/>
    </xf>
    <xf numFmtId="179" fontId="24" fillId="0" borderId="1" xfId="0" applyNumberFormat="1" applyFont="1" applyBorder="1" applyAlignment="1" applyProtection="1">
      <alignment horizontal="center" vertical="center" wrapText="1"/>
    </xf>
    <xf numFmtId="0" fontId="36" fillId="0" borderId="1" xfId="0" applyFont="1" applyBorder="1" applyAlignment="1" applyProtection="1">
      <alignment horizontal="left" vertical="center" wrapText="1"/>
    </xf>
    <xf numFmtId="0" fontId="24" fillId="0" borderId="1" xfId="0" applyFont="1" applyBorder="1" applyAlignment="1" applyProtection="1">
      <alignment vertical="center" wrapText="1"/>
    </xf>
    <xf numFmtId="0" fontId="24" fillId="0" borderId="3" xfId="0" applyFont="1" applyBorder="1" applyAlignment="1" applyProtection="1">
      <alignment horizontal="center" vertical="center" wrapText="1"/>
    </xf>
    <xf numFmtId="0" fontId="24" fillId="0" borderId="3" xfId="0" applyFont="1" applyBorder="1" applyAlignment="1" applyProtection="1">
      <alignment vertical="center" wrapText="1"/>
    </xf>
    <xf numFmtId="0" fontId="24" fillId="0" borderId="1" xfId="0" applyFont="1" applyBorder="1" applyAlignment="1" applyProtection="1">
      <alignment horizontal="center" vertical="center"/>
    </xf>
    <xf numFmtId="0" fontId="42" fillId="0" borderId="1" xfId="0" applyFont="1" applyBorder="1" applyAlignment="1" applyProtection="1">
      <alignment horizontal="center" vertical="center" wrapText="1"/>
    </xf>
    <xf numFmtId="0" fontId="24" fillId="0" borderId="3" xfId="0" applyFont="1" applyBorder="1" applyAlignment="1" applyProtection="1">
      <alignment horizontal="left" vertical="center" wrapText="1"/>
    </xf>
    <xf numFmtId="179" fontId="24" fillId="0" borderId="3" xfId="0" applyNumberFormat="1" applyFont="1" applyBorder="1" applyAlignment="1" applyProtection="1">
      <alignment horizontal="center" vertical="center" wrapText="1"/>
    </xf>
    <xf numFmtId="176" fontId="24" fillId="0" borderId="1" xfId="0" applyNumberFormat="1" applyFont="1" applyBorder="1" applyAlignment="1" applyProtection="1">
      <alignment horizontal="center" vertical="center" wrapText="1"/>
    </xf>
    <xf numFmtId="0" fontId="6" fillId="8" borderId="1" xfId="0" applyFont="1" applyFill="1" applyBorder="1" applyAlignment="1" applyProtection="1">
      <alignment vertical="center" wrapText="1"/>
    </xf>
    <xf numFmtId="0" fontId="10" fillId="8" borderId="1" xfId="0" applyFont="1" applyFill="1" applyBorder="1" applyAlignment="1" applyProtection="1">
      <alignment horizontal="center" vertical="center" wrapText="1"/>
    </xf>
    <xf numFmtId="0" fontId="37" fillId="8" borderId="1" xfId="0" applyFont="1" applyFill="1" applyBorder="1" applyAlignment="1" applyProtection="1">
      <alignment horizontal="center" vertical="center" wrapText="1"/>
    </xf>
    <xf numFmtId="0" fontId="6" fillId="8" borderId="1" xfId="0" applyFont="1" applyFill="1" applyBorder="1" applyAlignment="1" applyProtection="1">
      <alignment horizontal="center" vertical="center" wrapText="1"/>
    </xf>
    <xf numFmtId="0" fontId="10" fillId="0" borderId="1" xfId="0" applyFont="1" applyBorder="1" applyAlignment="1" applyProtection="1">
      <alignment horizontal="center" vertical="center" wrapText="1"/>
    </xf>
    <xf numFmtId="0" fontId="25" fillId="0" borderId="1" xfId="0" applyFont="1" applyBorder="1" applyAlignment="1" applyProtection="1">
      <alignment horizontal="center" vertical="center"/>
    </xf>
    <xf numFmtId="0" fontId="37" fillId="0" borderId="1" xfId="0" applyFont="1" applyBorder="1" applyAlignment="1" applyProtection="1">
      <alignment horizontal="center" vertical="center" wrapText="1"/>
    </xf>
    <xf numFmtId="0" fontId="6" fillId="0" borderId="1" xfId="0" applyFont="1" applyBorder="1" applyAlignment="1" applyProtection="1">
      <alignment horizontal="center" vertical="center"/>
    </xf>
    <xf numFmtId="179" fontId="36" fillId="0" borderId="1" xfId="0" applyNumberFormat="1" applyFont="1" applyBorder="1" applyAlignment="1" applyProtection="1">
      <alignment horizontal="center" vertical="center" wrapText="1"/>
    </xf>
    <xf numFmtId="179" fontId="25" fillId="0" borderId="1" xfId="0" applyNumberFormat="1" applyFont="1" applyBorder="1" applyAlignment="1" applyProtection="1">
      <alignment horizontal="center" vertical="center" wrapText="1"/>
    </xf>
    <xf numFmtId="0" fontId="43" fillId="0" borderId="1" xfId="0" applyFont="1" applyBorder="1" applyAlignment="1" applyProtection="1">
      <alignment horizontal="center" vertical="center" wrapText="1"/>
    </xf>
    <xf numFmtId="0" fontId="43" fillId="9" borderId="1" xfId="0" applyFont="1" applyFill="1" applyBorder="1" applyAlignment="1" applyProtection="1">
      <alignment horizontal="center" vertical="center" wrapText="1"/>
    </xf>
    <xf numFmtId="0" fontId="6" fillId="9" borderId="1" xfId="0" applyFont="1" applyFill="1" applyBorder="1" applyAlignment="1" applyProtection="1">
      <alignment horizontal="center" vertical="center" wrapText="1"/>
    </xf>
    <xf numFmtId="0" fontId="6" fillId="9" borderId="1" xfId="0" applyFont="1" applyFill="1" applyBorder="1" applyAlignment="1" applyProtection="1">
      <alignment horizontal="center" vertical="center"/>
    </xf>
    <xf numFmtId="0" fontId="2" fillId="6" borderId="1" xfId="0" applyFont="1" applyFill="1" applyBorder="1" applyProtection="1">
      <alignment vertical="center"/>
    </xf>
    <xf numFmtId="0" fontId="2" fillId="6" borderId="1" xfId="0" applyFont="1" applyFill="1" applyBorder="1" applyAlignment="1" applyProtection="1">
      <alignment horizontal="left" vertical="center" wrapText="1" indent="2"/>
    </xf>
    <xf numFmtId="0" fontId="36" fillId="6" borderId="1" xfId="0" applyFont="1" applyFill="1" applyBorder="1" applyAlignment="1" applyProtection="1">
      <alignment horizontal="center" vertical="center" wrapText="1"/>
    </xf>
    <xf numFmtId="0" fontId="24" fillId="6" borderId="1" xfId="0" applyFont="1" applyFill="1" applyBorder="1" applyAlignment="1" applyProtection="1">
      <alignment horizontal="center" vertical="center" wrapText="1"/>
    </xf>
    <xf numFmtId="0" fontId="24" fillId="6" borderId="1" xfId="0" applyFont="1" applyFill="1" applyBorder="1" applyAlignment="1" applyProtection="1">
      <alignment horizontal="center" vertical="center"/>
    </xf>
    <xf numFmtId="179" fontId="10" fillId="0" borderId="1" xfId="0" applyNumberFormat="1" applyFont="1" applyBorder="1" applyAlignment="1" applyProtection="1">
      <alignment horizontal="center" vertical="center" wrapText="1"/>
    </xf>
    <xf numFmtId="49" fontId="24" fillId="0" borderId="2" xfId="0" applyNumberFormat="1" applyFont="1" applyBorder="1" applyAlignment="1" applyProtection="1">
      <alignment horizontal="left" vertical="center" wrapText="1"/>
    </xf>
    <xf numFmtId="179" fontId="24" fillId="0" borderId="1" xfId="0" applyNumberFormat="1" applyFont="1" applyBorder="1" applyAlignment="1" applyProtection="1">
      <alignment horizontal="left" vertical="center" wrapText="1"/>
    </xf>
    <xf numFmtId="49" fontId="10" fillId="0" borderId="2" xfId="0" applyNumberFormat="1" applyFont="1" applyBorder="1" applyAlignment="1" applyProtection="1">
      <alignment horizontal="center" vertical="center" wrapText="1"/>
    </xf>
    <xf numFmtId="49" fontId="24" fillId="5" borderId="2" xfId="0" applyNumberFormat="1" applyFont="1" applyFill="1" applyBorder="1" applyAlignment="1" applyProtection="1">
      <alignment horizontal="left" vertical="center" wrapText="1"/>
    </xf>
    <xf numFmtId="179" fontId="24" fillId="5" borderId="1" xfId="0" applyNumberFormat="1" applyFont="1" applyFill="1" applyBorder="1" applyAlignment="1" applyProtection="1">
      <alignment horizontal="left" vertical="center" wrapText="1"/>
    </xf>
    <xf numFmtId="0" fontId="44" fillId="5" borderId="1" xfId="0" applyFont="1" applyFill="1" applyBorder="1" applyAlignment="1" applyProtection="1">
      <alignment horizontal="center" vertical="center" wrapText="1"/>
    </xf>
    <xf numFmtId="179" fontId="45" fillId="5" borderId="1" xfId="0" applyNumberFormat="1" applyFont="1" applyFill="1" applyBorder="1" applyAlignment="1" applyProtection="1">
      <alignment horizontal="center" vertical="center" wrapText="1"/>
    </xf>
    <xf numFmtId="0" fontId="2" fillId="0" borderId="1" xfId="0" applyFont="1" applyBorder="1" applyAlignment="1" applyProtection="1">
      <alignment horizontal="center" vertical="center"/>
    </xf>
    <xf numFmtId="0" fontId="6" fillId="0" borderId="1" xfId="0" applyFont="1" applyBorder="1" applyAlignment="1" applyProtection="1">
      <alignment horizontal="left" vertical="center" wrapText="1"/>
    </xf>
    <xf numFmtId="0" fontId="10" fillId="0" borderId="1" xfId="0" applyFont="1" applyBorder="1" applyAlignment="1" applyProtection="1">
      <alignment horizontal="left" vertical="center" wrapText="1"/>
    </xf>
    <xf numFmtId="0" fontId="2" fillId="0" borderId="1" xfId="0" applyFont="1" applyBorder="1" applyAlignment="1" applyProtection="1">
      <alignment horizontal="left" vertical="center" wrapText="1"/>
    </xf>
    <xf numFmtId="49" fontId="2" fillId="0" borderId="1" xfId="0" applyNumberFormat="1" applyFont="1" applyBorder="1" applyAlignment="1" applyProtection="1">
      <alignment horizontal="left" vertical="center" wrapText="1"/>
    </xf>
    <xf numFmtId="0" fontId="10" fillId="0" borderId="15" xfId="0" applyFont="1" applyBorder="1" applyAlignment="1" applyProtection="1">
      <alignment horizontal="center" vertical="center" wrapText="1"/>
    </xf>
    <xf numFmtId="0" fontId="2" fillId="0" borderId="2" xfId="0" applyFont="1" applyBorder="1" applyProtection="1">
      <alignment vertical="center"/>
    </xf>
    <xf numFmtId="49" fontId="2" fillId="0" borderId="2" xfId="0" applyNumberFormat="1" applyFont="1" applyBorder="1" applyAlignment="1" applyProtection="1">
      <alignment horizontal="left" vertical="center" wrapText="1"/>
    </xf>
    <xf numFmtId="0" fontId="10" fillId="0" borderId="17" xfId="0" applyFont="1" applyBorder="1" applyAlignment="1" applyProtection="1">
      <alignment horizontal="center" vertical="center" wrapText="1"/>
    </xf>
    <xf numFmtId="0" fontId="10" fillId="0" borderId="2" xfId="0" applyFont="1" applyBorder="1" applyAlignment="1" applyProtection="1">
      <alignment horizontal="center" vertical="center" wrapText="1"/>
    </xf>
    <xf numFmtId="0" fontId="2" fillId="0" borderId="2" xfId="0" applyFont="1" applyBorder="1" applyAlignment="1" applyProtection="1">
      <alignment horizontal="center" vertical="center"/>
    </xf>
    <xf numFmtId="0" fontId="2" fillId="0" borderId="0" xfId="0" applyFont="1" applyAlignment="1">
      <alignment horizontal="center" vertical="center"/>
    </xf>
    <xf numFmtId="0" fontId="6" fillId="0" borderId="2" xfId="0" applyFont="1" applyBorder="1" applyAlignment="1" applyProtection="1">
      <alignment vertical="center" wrapText="1"/>
    </xf>
    <xf numFmtId="0" fontId="6" fillId="0" borderId="1" xfId="0" applyFont="1" applyBorder="1" applyAlignment="1" applyProtection="1">
      <alignment vertical="center" wrapText="1"/>
    </xf>
    <xf numFmtId="0" fontId="11" fillId="7" borderId="2" xfId="0" applyFont="1" applyFill="1" applyBorder="1" applyAlignment="1" applyProtection="1">
      <alignment horizontal="center" vertical="center"/>
    </xf>
    <xf numFmtId="181" fontId="6" fillId="7" borderId="1" xfId="0" applyNumberFormat="1" applyFont="1" applyFill="1" applyBorder="1" applyAlignment="1" applyProtection="1">
      <alignment horizontal="center" vertical="center" wrapText="1"/>
    </xf>
    <xf numFmtId="0" fontId="11" fillId="7" borderId="3" xfId="0" applyFont="1" applyFill="1" applyBorder="1" applyAlignment="1" applyProtection="1">
      <alignment horizontal="center" vertical="center"/>
    </xf>
    <xf numFmtId="181" fontId="2" fillId="8" borderId="1" xfId="0" applyNumberFormat="1" applyFont="1" applyFill="1" applyBorder="1" applyAlignment="1" applyProtection="1">
      <alignment horizontal="center" vertical="center" wrapText="1"/>
    </xf>
    <xf numFmtId="181" fontId="6" fillId="0" borderId="1" xfId="0" applyNumberFormat="1" applyFont="1" applyBorder="1" applyAlignment="1" applyProtection="1">
      <alignment horizontal="center" vertical="center" wrapText="1"/>
    </xf>
    <xf numFmtId="181" fontId="2" fillId="0" borderId="1" xfId="0" applyNumberFormat="1" applyFont="1" applyBorder="1" applyAlignment="1" applyProtection="1">
      <alignment horizontal="center" vertical="center" wrapText="1"/>
    </xf>
    <xf numFmtId="0" fontId="46" fillId="0" borderId="1" xfId="0" applyFont="1" applyBorder="1" applyAlignment="1" applyProtection="1">
      <alignment horizontal="center" vertical="center" wrapText="1"/>
    </xf>
    <xf numFmtId="0" fontId="44" fillId="0" borderId="1" xfId="0" applyFont="1" applyBorder="1" applyProtection="1">
      <alignment vertical="center"/>
    </xf>
    <xf numFmtId="181" fontId="6" fillId="8" borderId="1" xfId="0" applyNumberFormat="1" applyFont="1" applyFill="1" applyBorder="1" applyAlignment="1" applyProtection="1">
      <alignment horizontal="center" vertical="center" wrapText="1"/>
    </xf>
    <xf numFmtId="181" fontId="25" fillId="0" borderId="1" xfId="0" applyNumberFormat="1" applyFont="1" applyBorder="1" applyAlignment="1" applyProtection="1">
      <alignment horizontal="center" vertical="center" wrapText="1"/>
    </xf>
    <xf numFmtId="181" fontId="6" fillId="9" borderId="1" xfId="0" applyNumberFormat="1" applyFont="1" applyFill="1" applyBorder="1" applyAlignment="1" applyProtection="1">
      <alignment horizontal="center" vertical="center" wrapText="1"/>
    </xf>
    <xf numFmtId="179" fontId="2" fillId="9" borderId="1" xfId="0" applyNumberFormat="1" applyFont="1" applyFill="1" applyBorder="1" applyAlignment="1" applyProtection="1">
      <alignment horizontal="center" vertical="center" wrapText="1"/>
    </xf>
    <xf numFmtId="181" fontId="24" fillId="6" borderId="1" xfId="0" applyNumberFormat="1" applyFont="1" applyFill="1" applyBorder="1" applyAlignment="1" applyProtection="1">
      <alignment horizontal="center" vertical="center" wrapText="1"/>
    </xf>
    <xf numFmtId="0" fontId="1" fillId="6" borderId="0" xfId="0" applyFont="1" applyFill="1">
      <alignment vertical="center"/>
    </xf>
    <xf numFmtId="181" fontId="45" fillId="5" borderId="1" xfId="0" applyNumberFormat="1" applyFont="1" applyFill="1" applyBorder="1" applyAlignment="1" applyProtection="1">
      <alignment horizontal="center" vertical="center" wrapText="1"/>
    </xf>
    <xf numFmtId="0" fontId="40" fillId="6" borderId="0" xfId="0" applyFont="1" applyFill="1">
      <alignment vertical="center"/>
    </xf>
    <xf numFmtId="0" fontId="10" fillId="8" borderId="1" xfId="0" applyFont="1" applyFill="1" applyBorder="1" applyAlignment="1" applyProtection="1">
      <alignment horizontal="center" vertical="center"/>
    </xf>
    <xf numFmtId="0" fontId="6" fillId="8" borderId="1" xfId="0" applyFont="1" applyFill="1" applyBorder="1" applyAlignment="1" applyProtection="1">
      <alignment horizontal="center" vertical="center"/>
    </xf>
    <xf numFmtId="0" fontId="10" fillId="0" borderId="1" xfId="0" applyFont="1" applyBorder="1" applyAlignment="1" applyProtection="1">
      <alignment horizontal="left" vertical="center" wrapText="1" indent="2"/>
    </xf>
    <xf numFmtId="0" fontId="1" fillId="0" borderId="1" xfId="0" applyFont="1" applyBorder="1" applyAlignment="1" applyProtection="1">
      <alignment horizontal="center" vertical="center" wrapText="1"/>
    </xf>
    <xf numFmtId="0" fontId="1" fillId="0" borderId="1" xfId="0" applyFont="1" applyBorder="1" applyAlignment="1" applyProtection="1">
      <alignment horizontal="left" vertical="center" wrapText="1" indent="2"/>
    </xf>
    <xf numFmtId="0" fontId="1" fillId="0" borderId="1" xfId="0" applyFont="1" applyBorder="1" applyAlignment="1" applyProtection="1">
      <alignment vertical="center" wrapText="1"/>
    </xf>
    <xf numFmtId="0" fontId="40" fillId="0" borderId="0" xfId="0" applyFont="1" applyAlignment="1">
      <alignment vertical="center" wrapText="1"/>
    </xf>
    <xf numFmtId="0" fontId="1" fillId="0" borderId="0" xfId="0" applyFont="1" applyAlignment="1">
      <alignment horizontal="center"/>
    </xf>
    <xf numFmtId="0" fontId="10" fillId="0" borderId="0" xfId="0" applyFont="1" applyAlignment="1">
      <alignment wrapText="1"/>
    </xf>
    <xf numFmtId="0" fontId="10" fillId="0" borderId="0" xfId="0" applyFont="1" applyAlignment="1"/>
    <xf numFmtId="0" fontId="40" fillId="0" borderId="0" xfId="0" applyFont="1" applyAlignment="1">
      <alignment horizontal="left" vertical="center" wrapText="1"/>
    </xf>
    <xf numFmtId="0" fontId="40" fillId="0" borderId="0" xfId="0" applyFont="1" applyAlignment="1">
      <alignment horizontal="center" vertical="center"/>
    </xf>
    <xf numFmtId="0" fontId="10" fillId="0" borderId="0" xfId="0" applyFont="1" applyAlignment="1">
      <alignment horizontal="center" wrapText="1"/>
    </xf>
    <xf numFmtId="0" fontId="10" fillId="0" borderId="0" xfId="0" applyFont="1" applyAlignment="1">
      <alignment horizontal="center"/>
    </xf>
    <xf numFmtId="0" fontId="47" fillId="0" borderId="0" xfId="0" applyFont="1" applyAlignment="1">
      <alignment horizontal="center" vertical="center" wrapText="1"/>
    </xf>
    <xf numFmtId="0" fontId="2" fillId="0" borderId="0" xfId="0" applyFont="1" applyAlignment="1">
      <alignment horizontal="center" vertical="center" wrapText="1"/>
    </xf>
    <xf numFmtId="0" fontId="10" fillId="0" borderId="0" xfId="0" applyFont="1" applyAlignment="1">
      <alignment horizontal="center" vertical="center" wrapText="1"/>
    </xf>
    <xf numFmtId="0" fontId="47" fillId="0" borderId="0" xfId="0" applyFont="1" applyAlignment="1">
      <alignment horizontal="left" vertical="center" wrapText="1"/>
    </xf>
    <xf numFmtId="0" fontId="37" fillId="10" borderId="1" xfId="0" applyFont="1" applyFill="1" applyBorder="1" applyAlignment="1" applyProtection="1">
      <alignment horizontal="center" vertical="center" wrapText="1"/>
    </xf>
    <xf numFmtId="0" fontId="6" fillId="10" borderId="1" xfId="0" applyFont="1" applyFill="1" applyBorder="1" applyAlignment="1" applyProtection="1">
      <alignment horizontal="center" vertical="center" wrapText="1"/>
    </xf>
    <xf numFmtId="182" fontId="11" fillId="11" borderId="1" xfId="0" applyNumberFormat="1" applyFont="1" applyFill="1" applyBorder="1" applyAlignment="1" applyProtection="1">
      <alignment horizontal="center" vertical="center" wrapText="1"/>
    </xf>
    <xf numFmtId="182" fontId="48" fillId="11" borderId="1" xfId="0" applyNumberFormat="1" applyFont="1" applyFill="1" applyBorder="1" applyAlignment="1" applyProtection="1">
      <alignment horizontal="center" vertical="center" wrapText="1"/>
    </xf>
    <xf numFmtId="0" fontId="40" fillId="10" borderId="3" xfId="0" applyFont="1" applyFill="1" applyBorder="1" applyAlignment="1" applyProtection="1">
      <alignment horizontal="center" vertical="center" wrapText="1"/>
    </xf>
    <xf numFmtId="0" fontId="10" fillId="10" borderId="3" xfId="0" applyFont="1" applyFill="1" applyBorder="1" applyAlignment="1" applyProtection="1">
      <alignment vertical="center" wrapText="1"/>
    </xf>
    <xf numFmtId="0" fontId="10" fillId="10" borderId="21" xfId="0" applyFont="1" applyFill="1" applyBorder="1" applyAlignment="1" applyProtection="1">
      <alignment vertical="center" wrapText="1"/>
    </xf>
    <xf numFmtId="0" fontId="2" fillId="10" borderId="21" xfId="0" applyFont="1" applyFill="1" applyBorder="1" applyAlignment="1" applyProtection="1">
      <alignment horizontal="left" vertical="center" wrapText="1"/>
    </xf>
    <xf numFmtId="0" fontId="2" fillId="10" borderId="3" xfId="0" applyFont="1" applyFill="1" applyBorder="1" applyAlignment="1" applyProtection="1">
      <alignment horizontal="center" vertical="center" wrapText="1"/>
    </xf>
    <xf numFmtId="183" fontId="2" fillId="10" borderId="3" xfId="0" applyNumberFormat="1" applyFont="1" applyFill="1" applyBorder="1" applyAlignment="1" applyProtection="1">
      <alignment horizontal="center" vertical="center" wrapText="1"/>
    </xf>
    <xf numFmtId="0" fontId="8" fillId="0" borderId="1" xfId="0" applyFont="1" applyBorder="1" applyAlignment="1" applyProtection="1">
      <alignment horizontal="center" vertical="center" wrapText="1"/>
    </xf>
    <xf numFmtId="0" fontId="10" fillId="0" borderId="0" xfId="0" applyFont="1" applyAlignment="1">
      <alignment vertical="center" wrapText="1"/>
    </xf>
    <xf numFmtId="0" fontId="10" fillId="0" borderId="0" xfId="0" applyFont="1">
      <alignment vertical="center"/>
    </xf>
    <xf numFmtId="183" fontId="6" fillId="10" borderId="1" xfId="0" applyNumberFormat="1" applyFont="1" applyFill="1" applyBorder="1" applyAlignment="1" applyProtection="1">
      <alignment horizontal="center" vertical="center" wrapText="1"/>
    </xf>
    <xf numFmtId="0" fontId="9" fillId="10" borderId="1" xfId="0" applyFont="1" applyFill="1" applyBorder="1" applyAlignment="1" applyProtection="1">
      <alignment horizontal="center" vertical="center" wrapText="1"/>
    </xf>
    <xf numFmtId="0" fontId="40" fillId="10" borderId="1" xfId="0" applyFont="1" applyFill="1" applyBorder="1" applyAlignment="1" applyProtection="1">
      <alignment horizontal="center" vertical="center" wrapText="1"/>
    </xf>
    <xf numFmtId="0" fontId="49" fillId="10" borderId="1" xfId="0" applyFont="1" applyFill="1" applyBorder="1" applyAlignment="1" applyProtection="1">
      <alignment horizontal="center" vertical="center" wrapText="1"/>
    </xf>
    <xf numFmtId="183" fontId="50" fillId="10" borderId="3" xfId="0" applyNumberFormat="1" applyFont="1" applyFill="1" applyBorder="1" applyAlignment="1" applyProtection="1">
      <alignment horizontal="center" vertical="center" wrapText="1"/>
    </xf>
    <xf numFmtId="0" fontId="50" fillId="10" borderId="3" xfId="0" applyFont="1" applyFill="1" applyBorder="1" applyAlignment="1" applyProtection="1">
      <alignment horizontal="center" vertical="center" wrapText="1"/>
    </xf>
    <xf numFmtId="183" fontId="29" fillId="10" borderId="1" xfId="0" applyNumberFormat="1" applyFont="1" applyFill="1" applyBorder="1" applyAlignment="1" applyProtection="1">
      <alignment horizontal="center" vertical="center" wrapText="1"/>
    </xf>
    <xf numFmtId="183" fontId="2" fillId="0" borderId="1" xfId="0" applyNumberFormat="1" applyFont="1" applyBorder="1" applyAlignment="1" applyProtection="1">
      <alignment horizontal="center" vertical="center" wrapText="1"/>
    </xf>
    <xf numFmtId="0" fontId="49" fillId="12" borderId="1" xfId="0" applyFont="1" applyFill="1" applyBorder="1" applyAlignment="1" applyProtection="1">
      <alignment horizontal="center" vertical="center" wrapText="1"/>
    </xf>
    <xf numFmtId="184" fontId="2" fillId="0" borderId="1" xfId="0" applyNumberFormat="1" applyFont="1" applyBorder="1" applyAlignment="1" applyProtection="1">
      <alignment horizontal="center" vertical="center" wrapText="1"/>
    </xf>
    <xf numFmtId="0" fontId="40" fillId="0" borderId="1" xfId="0" applyFont="1" applyBorder="1" applyAlignment="1" applyProtection="1">
      <alignment vertical="center" wrapText="1"/>
    </xf>
    <xf numFmtId="0" fontId="1" fillId="0" borderId="0" xfId="0" applyFont="1" applyAlignment="1"/>
    <xf numFmtId="0" fontId="10" fillId="0" borderId="0" xfId="0" applyFont="1" applyAlignment="1">
      <alignment horizontal="left" vertical="center" wrapText="1"/>
    </xf>
    <xf numFmtId="0" fontId="51" fillId="0" borderId="0" xfId="0" applyFont="1" applyAlignment="1">
      <alignment horizontal="center" vertical="center"/>
    </xf>
    <xf numFmtId="0" fontId="13" fillId="13" borderId="0" xfId="0" applyFont="1" applyFill="1" applyAlignment="1">
      <alignment horizontal="center" vertical="center"/>
    </xf>
    <xf numFmtId="0" fontId="10" fillId="10" borderId="2" xfId="0" applyFont="1" applyFill="1" applyBorder="1" applyAlignment="1" applyProtection="1">
      <alignment horizontal="center" vertical="center" wrapText="1"/>
    </xf>
    <xf numFmtId="0" fontId="10" fillId="10" borderId="1" xfId="0" applyFont="1" applyFill="1" applyBorder="1" applyAlignment="1" applyProtection="1">
      <alignment horizontal="center" vertical="center" wrapText="1"/>
    </xf>
    <xf numFmtId="0" fontId="10" fillId="10" borderId="1" xfId="0" applyFont="1" applyFill="1" applyBorder="1" applyAlignment="1" applyProtection="1">
      <alignment horizontal="center" vertical="center"/>
    </xf>
    <xf numFmtId="0" fontId="10" fillId="10" borderId="14" xfId="0" applyFont="1" applyFill="1" applyBorder="1" applyAlignment="1" applyProtection="1">
      <alignment horizontal="center" vertical="center" wrapText="1"/>
    </xf>
    <xf numFmtId="0" fontId="10" fillId="10" borderId="4" xfId="0" applyFont="1" applyFill="1" applyBorder="1" applyAlignment="1" applyProtection="1">
      <alignment horizontal="center" vertical="center"/>
    </xf>
    <xf numFmtId="0" fontId="10" fillId="10" borderId="25" xfId="0" applyFont="1" applyFill="1" applyBorder="1" applyAlignment="1" applyProtection="1">
      <alignment horizontal="center" vertical="center"/>
    </xf>
    <xf numFmtId="0" fontId="10" fillId="10" borderId="25" xfId="0" applyFont="1" applyFill="1" applyBorder="1" applyAlignment="1" applyProtection="1">
      <alignment horizontal="center" vertical="center" wrapText="1"/>
    </xf>
    <xf numFmtId="184" fontId="2" fillId="10" borderId="1" xfId="0" applyNumberFormat="1" applyFont="1" applyFill="1" applyBorder="1" applyAlignment="1" applyProtection="1">
      <alignment horizontal="center" vertical="center" wrapText="1"/>
    </xf>
    <xf numFmtId="183" fontId="2" fillId="10" borderId="1" xfId="0" applyNumberFormat="1" applyFont="1" applyFill="1" applyBorder="1" applyAlignment="1" applyProtection="1">
      <alignment horizontal="center" vertical="center" wrapText="1"/>
    </xf>
    <xf numFmtId="0" fontId="10" fillId="0" borderId="1" xfId="0" applyFont="1" applyBorder="1" applyAlignment="1" applyProtection="1">
      <alignment horizontal="center" vertical="center"/>
    </xf>
    <xf numFmtId="176" fontId="2" fillId="0" borderId="1" xfId="0" applyNumberFormat="1" applyFont="1" applyBorder="1" applyAlignment="1" applyProtection="1">
      <alignment horizontal="center" vertical="center"/>
    </xf>
    <xf numFmtId="0" fontId="2" fillId="14" borderId="4" xfId="0" applyFont="1" applyFill="1" applyBorder="1" applyProtection="1">
      <alignment vertical="center"/>
    </xf>
    <xf numFmtId="0" fontId="10" fillId="2" borderId="1" xfId="0" applyFont="1" applyFill="1" applyBorder="1" applyAlignment="1" applyProtection="1">
      <alignment horizontal="center" vertical="center" wrapText="1"/>
    </xf>
    <xf numFmtId="0" fontId="10" fillId="10" borderId="4" xfId="0" applyFont="1" applyFill="1" applyBorder="1" applyAlignment="1" applyProtection="1">
      <alignment horizontal="center" vertical="center" wrapText="1"/>
    </xf>
    <xf numFmtId="0" fontId="10" fillId="10" borderId="15" xfId="0" applyFont="1" applyFill="1" applyBorder="1" applyAlignment="1" applyProtection="1">
      <alignment horizontal="center" vertical="center" wrapText="1"/>
    </xf>
    <xf numFmtId="0" fontId="1" fillId="10" borderId="2" xfId="0" applyFont="1" applyFill="1" applyBorder="1" applyAlignment="1" applyProtection="1">
      <alignment horizontal="center" vertical="center"/>
    </xf>
    <xf numFmtId="0" fontId="1" fillId="10" borderId="14" xfId="0" applyFont="1" applyFill="1" applyBorder="1" applyAlignment="1" applyProtection="1">
      <alignment horizontal="center" vertical="center"/>
    </xf>
    <xf numFmtId="0" fontId="1" fillId="10" borderId="3" xfId="0" applyFont="1" applyFill="1" applyBorder="1" applyAlignment="1" applyProtection="1">
      <alignment horizontal="center" vertical="center"/>
    </xf>
    <xf numFmtId="0" fontId="1" fillId="10" borderId="1" xfId="0" applyFont="1" applyFill="1" applyBorder="1" applyAlignment="1" applyProtection="1"/>
    <xf numFmtId="0" fontId="3" fillId="0" borderId="0" xfId="0" applyFont="1" applyAlignment="1">
      <alignment horizontal="center" vertical="center"/>
    </xf>
    <xf numFmtId="0" fontId="2" fillId="0" borderId="0" xfId="0" applyFont="1" applyAlignment="1">
      <alignment horizontal="left" vertical="center"/>
    </xf>
    <xf numFmtId="0" fontId="52" fillId="10" borderId="26" xfId="0" applyFont="1" applyFill="1" applyBorder="1" applyAlignment="1" applyProtection="1">
      <alignment horizontal="center" vertical="center" wrapText="1"/>
    </xf>
    <xf numFmtId="0" fontId="52" fillId="10" borderId="27" xfId="0" applyFont="1" applyFill="1" applyBorder="1" applyAlignment="1" applyProtection="1">
      <alignment horizontal="center" vertical="center" wrapText="1"/>
    </xf>
    <xf numFmtId="0" fontId="52" fillId="10" borderId="28" xfId="0" applyFont="1" applyFill="1" applyBorder="1" applyAlignment="1" applyProtection="1">
      <alignment horizontal="center" vertical="center" wrapText="1"/>
    </xf>
    <xf numFmtId="183" fontId="53" fillId="10" borderId="28" xfId="0" applyNumberFormat="1" applyFont="1" applyFill="1" applyBorder="1" applyAlignment="1" applyProtection="1">
      <alignment horizontal="center" vertical="center" wrapText="1"/>
    </xf>
    <xf numFmtId="0" fontId="52" fillId="10" borderId="29" xfId="0" applyFont="1" applyFill="1" applyBorder="1" applyAlignment="1" applyProtection="1">
      <alignment horizontal="center" vertical="center" wrapText="1"/>
    </xf>
    <xf numFmtId="0" fontId="52" fillId="10" borderId="14" xfId="0" applyFont="1" applyFill="1" applyBorder="1" applyAlignment="1" applyProtection="1">
      <alignment horizontal="center" vertical="center" wrapText="1"/>
    </xf>
    <xf numFmtId="0" fontId="52" fillId="10" borderId="1" xfId="0" applyFont="1" applyFill="1" applyBorder="1" applyAlignment="1" applyProtection="1">
      <alignment horizontal="center" vertical="center" wrapText="1"/>
    </xf>
    <xf numFmtId="183" fontId="53" fillId="10" borderId="4" xfId="0" applyNumberFormat="1" applyFont="1" applyFill="1" applyBorder="1" applyAlignment="1" applyProtection="1">
      <alignment horizontal="center" vertical="center" wrapText="1"/>
    </xf>
    <xf numFmtId="183" fontId="53" fillId="10" borderId="25" xfId="0" applyNumberFormat="1" applyFont="1" applyFill="1" applyBorder="1" applyAlignment="1" applyProtection="1">
      <alignment horizontal="center" vertical="center" wrapText="1"/>
    </xf>
    <xf numFmtId="0" fontId="52" fillId="10" borderId="30" xfId="0" applyFont="1" applyFill="1" applyBorder="1" applyAlignment="1" applyProtection="1">
      <alignment horizontal="center" vertical="center" wrapText="1"/>
    </xf>
    <xf numFmtId="0" fontId="52" fillId="10" borderId="31" xfId="0" applyFont="1" applyFill="1" applyBorder="1" applyAlignment="1" applyProtection="1">
      <alignment horizontal="center" vertical="center" wrapText="1"/>
    </xf>
    <xf numFmtId="0" fontId="52" fillId="10" borderId="32" xfId="0" applyFont="1" applyFill="1" applyBorder="1" applyAlignment="1" applyProtection="1">
      <alignment horizontal="center" vertical="center" wrapText="1"/>
    </xf>
    <xf numFmtId="183" fontId="53" fillId="10" borderId="32" xfId="0" applyNumberFormat="1" applyFont="1" applyFill="1" applyBorder="1" applyAlignment="1" applyProtection="1">
      <alignment horizontal="center" vertical="center" wrapText="1"/>
    </xf>
    <xf numFmtId="183" fontId="2" fillId="10" borderId="32" xfId="0" applyNumberFormat="1" applyFont="1" applyFill="1" applyBorder="1" applyAlignment="1" applyProtection="1">
      <alignment horizontal="center" vertical="center" wrapText="1"/>
    </xf>
    <xf numFmtId="0" fontId="40" fillId="15" borderId="3" xfId="0" applyFont="1" applyFill="1" applyBorder="1" applyAlignment="1" applyProtection="1">
      <alignment horizontal="center" vertical="center"/>
    </xf>
    <xf numFmtId="0" fontId="40" fillId="15" borderId="3" xfId="0" applyFont="1" applyFill="1" applyBorder="1" applyProtection="1">
      <alignment vertical="center"/>
    </xf>
    <xf numFmtId="0" fontId="40" fillId="15" borderId="21" xfId="0" applyFont="1" applyFill="1" applyBorder="1" applyProtection="1">
      <alignment vertical="center"/>
    </xf>
    <xf numFmtId="0" fontId="2" fillId="15" borderId="21" xfId="0" applyFont="1" applyFill="1" applyBorder="1" applyAlignment="1" applyProtection="1">
      <alignment horizontal="center" vertical="center" wrapText="1"/>
    </xf>
    <xf numFmtId="176" fontId="10" fillId="0" borderId="1" xfId="0" applyNumberFormat="1" applyFont="1" applyBorder="1" applyAlignment="1" applyProtection="1">
      <alignment horizontal="center" vertical="center"/>
    </xf>
    <xf numFmtId="183" fontId="37" fillId="15" borderId="3" xfId="0" applyNumberFormat="1" applyFont="1" applyFill="1" applyBorder="1" applyAlignment="1" applyProtection="1">
      <alignment horizontal="center" vertical="center" wrapText="1"/>
    </xf>
    <xf numFmtId="183" fontId="54" fillId="0" borderId="1" xfId="0" applyNumberFormat="1" applyFont="1" applyBorder="1" applyAlignment="1" applyProtection="1">
      <alignment horizontal="center" vertical="center"/>
    </xf>
    <xf numFmtId="183" fontId="10" fillId="0" borderId="1" xfId="0" applyNumberFormat="1" applyFont="1" applyBorder="1" applyAlignment="1" applyProtection="1">
      <alignment horizontal="center" vertical="center" wrapText="1"/>
    </xf>
    <xf numFmtId="184" fontId="54" fillId="0" borderId="1" xfId="0" applyNumberFormat="1" applyFont="1" applyBorder="1" applyAlignment="1" applyProtection="1">
      <alignment horizontal="center" vertical="center"/>
    </xf>
    <xf numFmtId="184" fontId="10" fillId="0" borderId="1" xfId="0" applyNumberFormat="1" applyFont="1" applyBorder="1" applyAlignment="1" applyProtection="1">
      <alignment horizontal="center" vertical="center" wrapText="1"/>
    </xf>
    <xf numFmtId="183" fontId="53" fillId="10" borderId="15" xfId="0" applyNumberFormat="1" applyFont="1" applyFill="1" applyBorder="1" applyAlignment="1" applyProtection="1">
      <alignment horizontal="center" vertical="center" wrapText="1"/>
    </xf>
    <xf numFmtId="184" fontId="55" fillId="0" borderId="1" xfId="0" applyNumberFormat="1" applyFont="1" applyBorder="1" applyAlignment="1" applyProtection="1">
      <alignment horizontal="center" vertical="center"/>
    </xf>
    <xf numFmtId="0" fontId="6" fillId="0" borderId="0" xfId="0" applyFont="1" applyAlignment="1">
      <alignment horizontal="center" vertical="center"/>
    </xf>
    <xf numFmtId="183" fontId="53" fillId="10" borderId="1" xfId="0" applyNumberFormat="1" applyFont="1" applyFill="1" applyBorder="1" applyAlignment="1" applyProtection="1">
      <alignment horizontal="center" vertical="center" wrapText="1"/>
    </xf>
    <xf numFmtId="183" fontId="53" fillId="10" borderId="1" xfId="0" applyNumberFormat="1" applyFont="1" applyFill="1" applyBorder="1" applyAlignment="1" applyProtection="1">
      <alignment horizontal="center" vertical="center"/>
    </xf>
    <xf numFmtId="183" fontId="52" fillId="10" borderId="1" xfId="0" applyNumberFormat="1" applyFont="1" applyFill="1" applyBorder="1" applyAlignment="1" applyProtection="1">
      <alignment horizontal="center" vertical="center" wrapText="1"/>
    </xf>
    <xf numFmtId="0" fontId="53" fillId="10" borderId="1" xfId="0" applyFont="1" applyFill="1" applyBorder="1" applyAlignment="1" applyProtection="1">
      <alignment horizontal="center" vertical="center"/>
    </xf>
    <xf numFmtId="183" fontId="52" fillId="10" borderId="32" xfId="0" applyNumberFormat="1" applyFont="1" applyFill="1" applyBorder="1" applyAlignment="1" applyProtection="1">
      <alignment horizontal="center" vertical="center" wrapText="1"/>
    </xf>
    <xf numFmtId="0" fontId="2" fillId="10" borderId="32" xfId="0" applyFont="1" applyFill="1" applyBorder="1" applyAlignment="1" applyProtection="1">
      <alignment horizontal="center" vertical="center" wrapText="1"/>
    </xf>
    <xf numFmtId="0" fontId="10" fillId="0" borderId="1" xfId="0" applyFont="1" applyBorder="1" applyProtection="1">
      <alignment vertical="center"/>
    </xf>
    <xf numFmtId="184" fontId="10" fillId="0" borderId="1" xfId="0" applyNumberFormat="1" applyFont="1" applyBorder="1" applyProtection="1">
      <alignment vertical="center"/>
    </xf>
    <xf numFmtId="183" fontId="53" fillId="3" borderId="1" xfId="0" applyNumberFormat="1" applyFont="1" applyFill="1" applyBorder="1" applyAlignment="1" applyProtection="1">
      <alignment horizontal="center" vertical="center" wrapText="1"/>
    </xf>
    <xf numFmtId="0" fontId="10" fillId="0" borderId="14" xfId="0" applyFont="1" applyBorder="1" applyAlignment="1" applyProtection="1">
      <alignment horizontal="center" vertical="center" wrapText="1"/>
    </xf>
    <xf numFmtId="0" fontId="10" fillId="0" borderId="3" xfId="0" applyFont="1" applyBorder="1" applyAlignment="1" applyProtection="1">
      <alignment horizontal="center" vertical="center" wrapText="1"/>
    </xf>
    <xf numFmtId="0" fontId="10" fillId="0" borderId="1" xfId="0" applyFont="1" applyBorder="1" applyAlignment="1" applyProtection="1">
      <alignment wrapText="1"/>
    </xf>
    <xf numFmtId="183" fontId="10" fillId="0" borderId="1" xfId="0" applyNumberFormat="1" applyFont="1" applyBorder="1" applyAlignment="1" applyProtection="1">
      <alignment horizontal="center" vertical="center"/>
    </xf>
    <xf numFmtId="184" fontId="10" fillId="0" borderId="1" xfId="0" applyNumberFormat="1" applyFont="1" applyBorder="1" applyAlignment="1" applyProtection="1">
      <alignment horizontal="center" vertical="center"/>
    </xf>
    <xf numFmtId="182" fontId="48" fillId="11" borderId="2" xfId="0" applyNumberFormat="1" applyFont="1" applyFill="1" applyBorder="1" applyAlignment="1" applyProtection="1">
      <alignment horizontal="center" vertical="center" wrapText="1"/>
    </xf>
    <xf numFmtId="182" fontId="11" fillId="11" borderId="2" xfId="0" applyNumberFormat="1" applyFont="1" applyFill="1" applyBorder="1" applyAlignment="1" applyProtection="1">
      <alignment horizontal="center" vertical="center" wrapText="1"/>
    </xf>
    <xf numFmtId="0" fontId="40" fillId="7" borderId="1" xfId="0" applyFont="1" applyFill="1" applyBorder="1" applyAlignment="1" applyProtection="1">
      <alignment horizontal="center" vertical="center" wrapText="1"/>
    </xf>
    <xf numFmtId="0" fontId="10" fillId="7" borderId="1" xfId="0" applyFont="1" applyFill="1" applyBorder="1" applyAlignment="1" applyProtection="1">
      <alignment vertical="center" wrapText="1"/>
    </xf>
    <xf numFmtId="0" fontId="10" fillId="7" borderId="15" xfId="0" applyFont="1" applyFill="1" applyBorder="1" applyAlignment="1" applyProtection="1">
      <alignment vertical="center" wrapText="1"/>
    </xf>
    <xf numFmtId="0" fontId="2" fillId="7" borderId="15" xfId="0" applyFont="1" applyFill="1" applyBorder="1" applyAlignment="1" applyProtection="1">
      <alignment horizontal="left" vertical="center" wrapText="1"/>
    </xf>
    <xf numFmtId="0" fontId="2" fillId="7" borderId="1" xfId="0" applyFont="1" applyFill="1" applyBorder="1" applyAlignment="1" applyProtection="1">
      <alignment horizontal="center" vertical="center" wrapText="1"/>
    </xf>
    <xf numFmtId="183" fontId="2" fillId="7" borderId="1" xfId="0" applyNumberFormat="1" applyFont="1" applyFill="1" applyBorder="1" applyAlignment="1" applyProtection="1">
      <alignment horizontal="center" vertical="center" wrapText="1"/>
    </xf>
    <xf numFmtId="0" fontId="4" fillId="10" borderId="4" xfId="0" applyFont="1" applyFill="1" applyBorder="1" applyAlignment="1" applyProtection="1">
      <alignment horizontal="center" vertical="center" wrapText="1"/>
    </xf>
    <xf numFmtId="0" fontId="4" fillId="10" borderId="25" xfId="0" applyFont="1" applyFill="1" applyBorder="1" applyAlignment="1" applyProtection="1">
      <alignment horizontal="center" vertical="center" wrapText="1"/>
    </xf>
    <xf numFmtId="183" fontId="56" fillId="10" borderId="1" xfId="0" applyNumberFormat="1" applyFont="1" applyFill="1" applyBorder="1" applyAlignment="1" applyProtection="1">
      <alignment horizontal="center" vertical="center" wrapText="1"/>
    </xf>
    <xf numFmtId="0" fontId="2" fillId="10" borderId="1" xfId="0" applyFont="1" applyFill="1" applyBorder="1" applyAlignment="1" applyProtection="1">
      <alignment horizontal="center" vertical="center" wrapText="1"/>
    </xf>
    <xf numFmtId="177" fontId="2" fillId="0" borderId="1" xfId="0" applyNumberFormat="1" applyFont="1" applyBorder="1" applyAlignment="1" applyProtection="1">
      <alignment horizontal="center" vertical="center" wrapText="1"/>
    </xf>
    <xf numFmtId="183" fontId="29" fillId="0" borderId="1" xfId="0" applyNumberFormat="1" applyFont="1" applyBorder="1" applyAlignment="1" applyProtection="1">
      <alignment horizontal="center" vertical="center" wrapText="1"/>
    </xf>
    <xf numFmtId="0" fontId="4" fillId="10" borderId="15" xfId="0" applyFont="1" applyFill="1" applyBorder="1" applyAlignment="1" applyProtection="1">
      <alignment horizontal="center" vertical="center" wrapText="1"/>
    </xf>
    <xf numFmtId="0" fontId="40" fillId="10" borderId="2" xfId="0" applyFont="1" applyFill="1" applyBorder="1" applyAlignment="1" applyProtection="1">
      <alignment horizontal="center" vertical="center" wrapText="1"/>
    </xf>
    <xf numFmtId="0" fontId="56" fillId="10" borderId="2" xfId="0" applyFont="1" applyFill="1" applyBorder="1" applyAlignment="1" applyProtection="1">
      <alignment horizontal="center" vertical="center" wrapText="1"/>
    </xf>
    <xf numFmtId="0" fontId="56" fillId="10" borderId="1" xfId="0" applyFont="1" applyFill="1" applyBorder="1" applyAlignment="1" applyProtection="1">
      <alignment horizontal="center" vertical="center" wrapText="1"/>
    </xf>
    <xf numFmtId="0" fontId="40" fillId="10" borderId="14" xfId="0" applyFont="1" applyFill="1" applyBorder="1" applyAlignment="1" applyProtection="1">
      <alignment horizontal="center" vertical="center" wrapText="1"/>
    </xf>
    <xf numFmtId="0" fontId="40" fillId="10" borderId="1" xfId="0" applyFont="1" applyFill="1" applyBorder="1" applyAlignment="1" applyProtection="1">
      <alignment vertical="center" wrapText="1"/>
    </xf>
    <xf numFmtId="0" fontId="57" fillId="0" borderId="0" xfId="0" applyFont="1" applyAlignment="1" applyProtection="1">
      <protection locked="0"/>
    </xf>
    <xf numFmtId="0" fontId="40" fillId="0" borderId="0" xfId="0" applyFont="1" applyAlignment="1" applyProtection="1">
      <protection locked="0"/>
    </xf>
    <xf numFmtId="0" fontId="40" fillId="0" borderId="0" xfId="0" applyFont="1" applyProtection="1">
      <alignment vertical="center"/>
      <protection locked="0"/>
    </xf>
    <xf numFmtId="0" fontId="40" fillId="0" borderId="0" xfId="0" applyFont="1" applyAlignment="1" applyProtection="1">
      <alignment horizontal="center"/>
      <protection locked="0"/>
    </xf>
    <xf numFmtId="0" fontId="58" fillId="0" borderId="0" xfId="0" applyFont="1" applyAlignment="1" applyProtection="1">
      <alignment horizontal="center" vertical="center"/>
      <protection locked="0"/>
    </xf>
    <xf numFmtId="0" fontId="2" fillId="0" borderId="0" xfId="0" applyFont="1" applyAlignment="1" applyProtection="1">
      <alignment horizontal="center" vertical="center"/>
      <protection locked="0"/>
    </xf>
    <xf numFmtId="0" fontId="40" fillId="7" borderId="1" xfId="0" applyFont="1" applyFill="1" applyBorder="1" applyAlignment="1" applyProtection="1">
      <protection locked="0"/>
    </xf>
    <xf numFmtId="0" fontId="1" fillId="7" borderId="2" xfId="0" applyFont="1" applyFill="1" applyBorder="1" applyAlignment="1" applyProtection="1">
      <alignment horizontal="center" vertical="center"/>
      <protection locked="0"/>
    </xf>
    <xf numFmtId="0" fontId="1" fillId="7" borderId="4" xfId="0" applyFont="1" applyFill="1" applyBorder="1" applyAlignment="1" applyProtection="1">
      <alignment horizontal="center" vertical="center"/>
      <protection locked="0"/>
    </xf>
    <xf numFmtId="0" fontId="1" fillId="7" borderId="15" xfId="0" applyFont="1" applyFill="1" applyBorder="1" applyAlignment="1" applyProtection="1">
      <alignment horizontal="center" vertical="center"/>
      <protection locked="0"/>
    </xf>
    <xf numFmtId="0" fontId="1" fillId="7" borderId="1" xfId="0" applyFont="1" applyFill="1" applyBorder="1" applyProtection="1">
      <alignment vertical="center"/>
      <protection locked="0"/>
    </xf>
    <xf numFmtId="0" fontId="1" fillId="7" borderId="3" xfId="0" applyFont="1" applyFill="1" applyBorder="1" applyAlignment="1" applyProtection="1">
      <alignment horizontal="center" vertical="center"/>
      <protection locked="0"/>
    </xf>
    <xf numFmtId="0" fontId="1" fillId="7" borderId="1" xfId="0" applyFont="1" applyFill="1" applyBorder="1" applyAlignment="1" applyProtection="1">
      <alignment horizontal="center" vertical="center"/>
      <protection locked="0"/>
    </xf>
    <xf numFmtId="0" fontId="1" fillId="16" borderId="33" xfId="0" applyFont="1" applyFill="1" applyBorder="1" applyAlignment="1" applyProtection="1">
      <alignment horizontal="center" vertical="center" wrapText="1"/>
      <protection locked="0"/>
    </xf>
    <xf numFmtId="0" fontId="6" fillId="16" borderId="3" xfId="0" applyFont="1" applyFill="1" applyBorder="1" applyProtection="1">
      <alignment vertical="center"/>
      <protection locked="0"/>
    </xf>
    <xf numFmtId="0" fontId="6" fillId="16" borderId="3" xfId="0" applyFont="1" applyFill="1" applyBorder="1" applyAlignment="1" applyProtection="1">
      <alignment horizontal="center" vertical="center"/>
      <protection locked="0"/>
    </xf>
    <xf numFmtId="0" fontId="2" fillId="16" borderId="3" xfId="0" applyFont="1" applyFill="1" applyBorder="1" applyAlignment="1" applyProtection="1">
      <alignment horizontal="center" vertical="center"/>
      <protection locked="0"/>
    </xf>
    <xf numFmtId="0" fontId="1" fillId="0" borderId="33" xfId="0" applyFont="1" applyBorder="1" applyAlignment="1" applyProtection="1">
      <alignment horizontal="center" vertical="center" wrapText="1"/>
      <protection locked="0"/>
    </xf>
    <xf numFmtId="0" fontId="6" fillId="14" borderId="1" xfId="0" applyFont="1" applyFill="1" applyBorder="1" applyProtection="1">
      <alignment vertical="center"/>
      <protection locked="0"/>
    </xf>
    <xf numFmtId="0" fontId="6" fillId="10" borderId="3" xfId="0" applyFont="1" applyFill="1" applyBorder="1" applyAlignment="1" applyProtection="1">
      <alignment horizontal="center" vertical="center"/>
      <protection locked="0"/>
    </xf>
    <xf numFmtId="0" fontId="2" fillId="14" borderId="3" xfId="0" applyFont="1" applyFill="1" applyBorder="1" applyAlignment="1" applyProtection="1">
      <alignment horizontal="center" vertical="center"/>
      <protection locked="0"/>
    </xf>
    <xf numFmtId="0" fontId="6" fillId="10" borderId="3" xfId="0" applyFont="1" applyFill="1" applyBorder="1" applyProtection="1">
      <alignment vertical="center"/>
      <protection locked="0"/>
    </xf>
    <xf numFmtId="0" fontId="2" fillId="14" borderId="1" xfId="0" applyFont="1" applyFill="1" applyBorder="1" applyAlignment="1" applyProtection="1">
      <alignment horizontal="center" vertical="center"/>
      <protection locked="0"/>
    </xf>
    <xf numFmtId="0" fontId="2" fillId="2" borderId="1" xfId="0" applyFont="1" applyFill="1" applyBorder="1" applyProtection="1">
      <alignment vertical="center"/>
      <protection locked="0"/>
    </xf>
    <xf numFmtId="0" fontId="10" fillId="2" borderId="1" xfId="0" applyFont="1" applyFill="1" applyBorder="1" applyAlignment="1" applyProtection="1">
      <alignment horizontal="center" vertical="center"/>
    </xf>
    <xf numFmtId="0" fontId="37" fillId="10" borderId="3" xfId="0" applyFont="1" applyFill="1" applyBorder="1" applyProtection="1">
      <alignment vertical="center"/>
      <protection locked="0"/>
    </xf>
    <xf numFmtId="0" fontId="2" fillId="0" borderId="1" xfId="0" applyFont="1" applyBorder="1" applyProtection="1">
      <alignment vertical="center"/>
      <protection locked="0"/>
    </xf>
    <xf numFmtId="0" fontId="2" fillId="5" borderId="1" xfId="0" applyFont="1" applyFill="1" applyBorder="1" applyAlignment="1" applyProtection="1">
      <alignment horizontal="center" vertical="center"/>
    </xf>
    <xf numFmtId="0" fontId="2" fillId="0" borderId="3" xfId="0" applyFont="1" applyBorder="1" applyAlignment="1" applyProtection="1">
      <alignment horizontal="center" vertical="center"/>
      <protection locked="0"/>
    </xf>
    <xf numFmtId="0" fontId="2" fillId="5" borderId="1" xfId="0" applyFont="1" applyFill="1" applyBorder="1" applyAlignment="1" applyProtection="1">
      <alignment horizontal="center" vertical="center"/>
      <protection locked="0"/>
    </xf>
    <xf numFmtId="0" fontId="2" fillId="2" borderId="1" xfId="0" applyFont="1" applyFill="1" applyBorder="1" applyAlignment="1" applyProtection="1">
      <alignment horizontal="center" vertical="center"/>
    </xf>
    <xf numFmtId="1" fontId="2" fillId="0" borderId="1" xfId="0" applyNumberFormat="1" applyFont="1" applyBorder="1" applyProtection="1">
      <alignment vertical="center"/>
      <protection locked="0"/>
    </xf>
    <xf numFmtId="1" fontId="6" fillId="10" borderId="3" xfId="0" applyNumberFormat="1" applyFont="1" applyFill="1" applyBorder="1" applyAlignment="1" applyProtection="1">
      <alignment horizontal="center" vertical="center"/>
      <protection locked="0"/>
    </xf>
    <xf numFmtId="1" fontId="6" fillId="0" borderId="3" xfId="0" applyNumberFormat="1" applyFont="1" applyBorder="1" applyAlignment="1" applyProtection="1">
      <alignment horizontal="center" vertical="center"/>
      <protection locked="0"/>
    </xf>
    <xf numFmtId="1" fontId="2" fillId="0" borderId="3" xfId="0" applyNumberFormat="1" applyFont="1" applyBorder="1" applyAlignment="1" applyProtection="1">
      <alignment horizontal="center" vertical="center"/>
      <protection locked="0"/>
    </xf>
    <xf numFmtId="0" fontId="2" fillId="17" borderId="1" xfId="0" applyFont="1" applyFill="1" applyBorder="1" applyProtection="1">
      <alignment vertical="center"/>
      <protection locked="0"/>
    </xf>
    <xf numFmtId="0" fontId="2" fillId="17" borderId="3" xfId="0" applyFont="1" applyFill="1" applyBorder="1" applyAlignment="1" applyProtection="1">
      <alignment horizontal="center" vertical="center"/>
      <protection locked="0"/>
    </xf>
    <xf numFmtId="0" fontId="40" fillId="0" borderId="33" xfId="0" applyFont="1" applyBorder="1" applyAlignment="1" applyProtection="1">
      <protection locked="0"/>
    </xf>
    <xf numFmtId="1" fontId="2" fillId="0" borderId="1" xfId="0" applyNumberFormat="1" applyFont="1" applyBorder="1" applyAlignment="1" applyProtection="1">
      <alignment horizontal="center" vertical="center"/>
      <protection locked="0"/>
    </xf>
    <xf numFmtId="0" fontId="2" fillId="2" borderId="1" xfId="0" applyFont="1" applyFill="1" applyBorder="1" applyAlignment="1" applyProtection="1">
      <alignment horizontal="center" vertical="center"/>
      <protection locked="0"/>
    </xf>
    <xf numFmtId="1" fontId="2" fillId="14" borderId="1" xfId="0" applyNumberFormat="1" applyFont="1" applyFill="1" applyBorder="1" applyProtection="1">
      <alignment vertical="center"/>
      <protection locked="0"/>
    </xf>
    <xf numFmtId="1" fontId="2" fillId="14" borderId="3" xfId="0" applyNumberFormat="1" applyFont="1" applyFill="1" applyBorder="1" applyAlignment="1" applyProtection="1">
      <alignment horizontal="center" vertical="center"/>
      <protection locked="0"/>
    </xf>
    <xf numFmtId="0" fontId="2" fillId="5" borderId="1" xfId="0" applyFont="1" applyFill="1" applyBorder="1" applyProtection="1">
      <alignment vertical="center"/>
      <protection locked="0"/>
    </xf>
    <xf numFmtId="0" fontId="2" fillId="5" borderId="3" xfId="0" applyFont="1" applyFill="1" applyBorder="1" applyAlignment="1" applyProtection="1">
      <alignment horizontal="center" vertical="center"/>
      <protection locked="0"/>
    </xf>
    <xf numFmtId="0" fontId="1" fillId="0" borderId="34" xfId="0" applyFont="1" applyBorder="1" applyAlignment="1" applyProtection="1">
      <alignment horizontal="center" vertical="center"/>
      <protection locked="0"/>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3" Type="http://schemas.openxmlformats.org/officeDocument/2006/relationships/styles" Target="styles.xml"/><Relationship Id="rId22" Type="http://schemas.openxmlformats.org/officeDocument/2006/relationships/sharedStrings" Target="sharedStrings.xml"/><Relationship Id="rId21" Type="http://schemas.openxmlformats.org/officeDocument/2006/relationships/theme" Target="theme/theme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CCE8C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97"/>
  <sheetViews>
    <sheetView workbookViewId="0">
      <pane xSplit="1" ySplit="5" topLeftCell="B6" activePane="bottomRight" state="frozen"/>
      <selection/>
      <selection pane="topRight"/>
      <selection pane="bottomLeft"/>
      <selection pane="bottomRight" activeCell="E18" sqref="E18"/>
    </sheetView>
  </sheetViews>
  <sheetFormatPr defaultColWidth="10" defaultRowHeight="15.6" customHeight="1" outlineLevelCol="5"/>
  <cols>
    <col min="1" max="1" width="3.5" style="403" customWidth="1"/>
    <col min="2" max="2" width="37.3333333333333" style="403" customWidth="1"/>
    <col min="3" max="3" width="12.5" style="405" customWidth="1"/>
    <col min="4" max="4" width="11" style="405" customWidth="1"/>
    <col min="5" max="5" width="11.5" style="405" customWidth="1"/>
    <col min="6" max="6" width="11" style="403" customWidth="1"/>
    <col min="7" max="12" width="10" style="403" customWidth="1"/>
    <col min="13" max="40" width="10" style="403"/>
  </cols>
  <sheetData>
    <row r="1" s="402" customFormat="1" ht="37" customHeight="1" spans="1:6">
      <c r="A1" s="406" t="s">
        <v>0</v>
      </c>
      <c r="B1" s="406"/>
      <c r="C1" s="406"/>
      <c r="D1" s="406"/>
      <c r="E1" s="406"/>
      <c r="F1" s="406"/>
    </row>
    <row r="2" s="403" customFormat="1" ht="18" customHeight="1" spans="3:5">
      <c r="C2" s="405"/>
      <c r="D2" s="405"/>
      <c r="E2" s="407" t="s">
        <v>1</v>
      </c>
    </row>
    <row r="3" s="403" customFormat="1" ht="27" customHeight="1" spans="1:6">
      <c r="A3" s="408"/>
      <c r="B3" s="409" t="s">
        <v>2</v>
      </c>
      <c r="C3" s="409" t="s">
        <v>3</v>
      </c>
      <c r="D3" s="410" t="s">
        <v>4</v>
      </c>
      <c r="E3" s="411"/>
      <c r="F3" s="409" t="s">
        <v>5</v>
      </c>
    </row>
    <row r="4" s="404" customFormat="1" ht="25" customHeight="1" spans="1:6">
      <c r="A4" s="412"/>
      <c r="B4" s="413"/>
      <c r="C4" s="413"/>
      <c r="D4" s="414" t="s">
        <v>6</v>
      </c>
      <c r="E4" s="414" t="s">
        <v>7</v>
      </c>
      <c r="F4" s="413"/>
    </row>
    <row r="5" s="403" customFormat="1" ht="19" customHeight="1" spans="1:6">
      <c r="A5" s="415"/>
      <c r="B5" s="416" t="s">
        <v>8</v>
      </c>
      <c r="C5" s="417">
        <f t="shared" ref="C5:C68" si="0">D5+E5</f>
        <v>0</v>
      </c>
      <c r="D5" s="418">
        <f>SUM(D6,D7,D78,D81,D86:D91,D96)</f>
        <v>0</v>
      </c>
      <c r="E5" s="418">
        <f>SUM(E6,E7,E78,E81,E86:E91,E96)</f>
        <v>0</v>
      </c>
      <c r="F5" s="416"/>
    </row>
    <row r="6" s="403" customFormat="1" ht="19" customHeight="1" spans="1:6">
      <c r="A6" s="419"/>
      <c r="B6" s="420" t="s">
        <v>9</v>
      </c>
      <c r="C6" s="421">
        <f t="shared" si="0"/>
        <v>0</v>
      </c>
      <c r="D6" s="422"/>
      <c r="E6" s="422"/>
      <c r="F6" s="423"/>
    </row>
    <row r="7" s="403" customFormat="1" ht="19" customHeight="1" spans="1:6">
      <c r="A7" s="419"/>
      <c r="B7" s="420" t="s">
        <v>10</v>
      </c>
      <c r="C7" s="421">
        <f t="shared" si="0"/>
        <v>0</v>
      </c>
      <c r="D7" s="424">
        <f>SUM(D8,D14,D51,D75)</f>
        <v>0</v>
      </c>
      <c r="E7" s="424">
        <f>SUM(E8,E14,E51,E75)</f>
        <v>0</v>
      </c>
      <c r="F7" s="423"/>
    </row>
    <row r="8" s="403" customFormat="1" ht="19" customHeight="1" spans="1:6">
      <c r="A8" s="419"/>
      <c r="B8" s="425" t="s">
        <v>11</v>
      </c>
      <c r="C8" s="421">
        <f t="shared" si="0"/>
        <v>0</v>
      </c>
      <c r="D8" s="426">
        <f>SUM(D9:D13)</f>
        <v>0</v>
      </c>
      <c r="E8" s="426">
        <f>SUM(E9:E13)</f>
        <v>0</v>
      </c>
      <c r="F8" s="427"/>
    </row>
    <row r="9" s="403" customFormat="1" ht="19" customHeight="1" spans="1:6">
      <c r="A9" s="419"/>
      <c r="B9" s="428" t="s">
        <v>12</v>
      </c>
      <c r="C9" s="421">
        <f t="shared" si="0"/>
        <v>0</v>
      </c>
      <c r="D9" s="429"/>
      <c r="E9" s="430"/>
      <c r="F9" s="423"/>
    </row>
    <row r="10" s="403" customFormat="1" ht="19" customHeight="1" spans="1:6">
      <c r="A10" s="419"/>
      <c r="B10" s="428" t="s">
        <v>13</v>
      </c>
      <c r="C10" s="421">
        <f t="shared" si="0"/>
        <v>0</v>
      </c>
      <c r="D10" s="431"/>
      <c r="E10" s="430"/>
      <c r="F10" s="423"/>
    </row>
    <row r="11" s="403" customFormat="1" ht="19" customHeight="1" spans="1:6">
      <c r="A11" s="419"/>
      <c r="B11" s="428" t="s">
        <v>14</v>
      </c>
      <c r="C11" s="421">
        <f t="shared" si="0"/>
        <v>0</v>
      </c>
      <c r="D11" s="431"/>
      <c r="E11" s="430"/>
      <c r="F11" s="423"/>
    </row>
    <row r="12" s="403" customFormat="1" ht="19" customHeight="1" spans="1:6">
      <c r="A12" s="419"/>
      <c r="B12" s="428" t="s">
        <v>15</v>
      </c>
      <c r="C12" s="421">
        <f t="shared" si="0"/>
        <v>0</v>
      </c>
      <c r="D12" s="429"/>
      <c r="E12" s="430"/>
      <c r="F12" s="423"/>
    </row>
    <row r="13" s="403" customFormat="1" ht="19" customHeight="1" spans="1:6">
      <c r="A13" s="419"/>
      <c r="B13" s="428" t="s">
        <v>16</v>
      </c>
      <c r="C13" s="421">
        <f t="shared" si="0"/>
        <v>0</v>
      </c>
      <c r="D13" s="429"/>
      <c r="E13" s="430"/>
      <c r="F13" s="423"/>
    </row>
    <row r="14" s="403" customFormat="1" ht="19" customHeight="1" spans="1:6">
      <c r="A14" s="419"/>
      <c r="B14" s="425" t="s">
        <v>17</v>
      </c>
      <c r="C14" s="421">
        <f t="shared" si="0"/>
        <v>0</v>
      </c>
      <c r="D14" s="432">
        <f>SUM(D15:D50)</f>
        <v>0</v>
      </c>
      <c r="E14" s="432">
        <f>SUM(E15:E50)</f>
        <v>0</v>
      </c>
      <c r="F14" s="423"/>
    </row>
    <row r="15" s="403" customFormat="1" ht="19" customHeight="1" spans="1:6">
      <c r="A15" s="419"/>
      <c r="B15" s="428" t="s">
        <v>18</v>
      </c>
      <c r="C15" s="421">
        <f t="shared" si="0"/>
        <v>0</v>
      </c>
      <c r="D15" s="430"/>
      <c r="E15" s="430"/>
      <c r="F15" s="423"/>
    </row>
    <row r="16" s="403" customFormat="1" ht="19" customHeight="1" spans="1:6">
      <c r="A16" s="419"/>
      <c r="B16" s="433" t="s">
        <v>19</v>
      </c>
      <c r="C16" s="434">
        <f t="shared" si="0"/>
        <v>0</v>
      </c>
      <c r="D16" s="435"/>
      <c r="E16" s="436"/>
      <c r="F16" s="423"/>
    </row>
    <row r="17" s="403" customFormat="1" ht="19" customHeight="1" spans="1:6">
      <c r="A17" s="419" t="s">
        <v>20</v>
      </c>
      <c r="B17" s="428" t="s">
        <v>21</v>
      </c>
      <c r="C17" s="421">
        <f t="shared" si="0"/>
        <v>0</v>
      </c>
      <c r="D17" s="430"/>
      <c r="E17" s="430"/>
      <c r="F17" s="423"/>
    </row>
    <row r="18" s="403" customFormat="1" ht="19" customHeight="1" spans="1:6">
      <c r="A18" s="419"/>
      <c r="B18" s="437" t="s">
        <v>22</v>
      </c>
      <c r="C18" s="421">
        <f t="shared" si="0"/>
        <v>0</v>
      </c>
      <c r="D18" s="438"/>
      <c r="E18" s="438"/>
      <c r="F18" s="423"/>
    </row>
    <row r="19" s="403" customFormat="1" ht="19" customHeight="1" spans="1:6">
      <c r="A19" s="419"/>
      <c r="B19" s="428" t="s">
        <v>23</v>
      </c>
      <c r="C19" s="421">
        <f t="shared" si="0"/>
        <v>0</v>
      </c>
      <c r="D19" s="430"/>
      <c r="E19" s="430"/>
      <c r="F19" s="423"/>
    </row>
    <row r="20" s="403" customFormat="1" ht="19" customHeight="1" spans="1:6">
      <c r="A20" s="419"/>
      <c r="B20" s="428" t="s">
        <v>24</v>
      </c>
      <c r="C20" s="421">
        <f t="shared" si="0"/>
        <v>0</v>
      </c>
      <c r="D20" s="430"/>
      <c r="E20" s="430"/>
      <c r="F20" s="423"/>
    </row>
    <row r="21" s="403" customFormat="1" ht="19" customHeight="1" spans="1:6">
      <c r="A21" s="439"/>
      <c r="B21" s="428" t="s">
        <v>25</v>
      </c>
      <c r="C21" s="421">
        <f t="shared" si="0"/>
        <v>0</v>
      </c>
      <c r="D21" s="430"/>
      <c r="E21" s="430"/>
      <c r="F21" s="423"/>
    </row>
    <row r="22" s="403" customFormat="1" ht="19" customHeight="1" spans="1:6">
      <c r="A22" s="439"/>
      <c r="B22" s="428" t="s">
        <v>26</v>
      </c>
      <c r="C22" s="421">
        <f t="shared" si="0"/>
        <v>0</v>
      </c>
      <c r="D22" s="430"/>
      <c r="E22" s="430"/>
      <c r="F22" s="423"/>
    </row>
    <row r="23" s="403" customFormat="1" ht="19" customHeight="1" spans="1:6">
      <c r="A23" s="439"/>
      <c r="B23" s="428" t="s">
        <v>27</v>
      </c>
      <c r="C23" s="421">
        <f t="shared" si="0"/>
        <v>0</v>
      </c>
      <c r="D23" s="430"/>
      <c r="E23" s="430"/>
      <c r="F23" s="423"/>
    </row>
    <row r="24" s="403" customFormat="1" ht="19" customHeight="1" spans="1:6">
      <c r="A24" s="439"/>
      <c r="B24" s="428" t="s">
        <v>28</v>
      </c>
      <c r="C24" s="421">
        <f t="shared" si="0"/>
        <v>0</v>
      </c>
      <c r="D24" s="430"/>
      <c r="E24" s="430"/>
      <c r="F24" s="423"/>
    </row>
    <row r="25" s="403" customFormat="1" ht="19" customHeight="1" spans="1:6">
      <c r="A25" s="419"/>
      <c r="B25" s="433" t="s">
        <v>29</v>
      </c>
      <c r="C25" s="434">
        <f t="shared" si="0"/>
        <v>0</v>
      </c>
      <c r="D25" s="435"/>
      <c r="E25" s="436"/>
      <c r="F25" s="423"/>
    </row>
    <row r="26" s="403" customFormat="1" ht="19" customHeight="1" spans="1:6">
      <c r="A26" s="419"/>
      <c r="B26" s="433" t="s">
        <v>30</v>
      </c>
      <c r="C26" s="434">
        <f t="shared" si="0"/>
        <v>0</v>
      </c>
      <c r="D26" s="436"/>
      <c r="E26" s="436"/>
      <c r="F26" s="423"/>
    </row>
    <row r="27" s="403" customFormat="1" ht="19" customHeight="1" spans="1:6">
      <c r="A27" s="419"/>
      <c r="B27" s="433" t="s">
        <v>31</v>
      </c>
      <c r="C27" s="434">
        <f t="shared" si="0"/>
        <v>0</v>
      </c>
      <c r="D27" s="435"/>
      <c r="E27" s="436"/>
      <c r="F27" s="423"/>
    </row>
    <row r="28" s="403" customFormat="1" ht="19" customHeight="1" spans="1:6">
      <c r="A28" s="419"/>
      <c r="B28" s="433" t="s">
        <v>32</v>
      </c>
      <c r="C28" s="434">
        <f t="shared" si="0"/>
        <v>0</v>
      </c>
      <c r="D28" s="436"/>
      <c r="E28" s="436"/>
      <c r="F28" s="423"/>
    </row>
    <row r="29" s="403" customFormat="1" ht="19" customHeight="1" spans="1:6">
      <c r="A29" s="419"/>
      <c r="B29" s="433" t="s">
        <v>33</v>
      </c>
      <c r="C29" s="434">
        <f t="shared" si="0"/>
        <v>0</v>
      </c>
      <c r="D29" s="436"/>
      <c r="E29" s="436"/>
      <c r="F29" s="423"/>
    </row>
    <row r="30" s="403" customFormat="1" ht="19" customHeight="1" spans="1:6">
      <c r="A30" s="419"/>
      <c r="B30" s="433" t="s">
        <v>34</v>
      </c>
      <c r="C30" s="434">
        <f t="shared" si="0"/>
        <v>0</v>
      </c>
      <c r="D30" s="436"/>
      <c r="E30" s="436"/>
      <c r="F30" s="423"/>
    </row>
    <row r="31" s="403" customFormat="1" ht="19" customHeight="1" spans="1:6">
      <c r="A31" s="419"/>
      <c r="B31" s="433" t="s">
        <v>35</v>
      </c>
      <c r="C31" s="434">
        <f t="shared" si="0"/>
        <v>0</v>
      </c>
      <c r="D31" s="436"/>
      <c r="E31" s="436"/>
      <c r="F31" s="423"/>
    </row>
    <row r="32" s="403" customFormat="1" ht="19" customHeight="1" spans="1:6">
      <c r="A32" s="419"/>
      <c r="B32" s="433" t="s">
        <v>36</v>
      </c>
      <c r="C32" s="434">
        <f t="shared" si="0"/>
        <v>0</v>
      </c>
      <c r="D32" s="436"/>
      <c r="E32" s="436"/>
      <c r="F32" s="423"/>
    </row>
    <row r="33" s="403" customFormat="1" ht="19" customHeight="1" spans="1:6">
      <c r="A33" s="419"/>
      <c r="B33" s="433" t="s">
        <v>37</v>
      </c>
      <c r="C33" s="434">
        <f t="shared" si="0"/>
        <v>0</v>
      </c>
      <c r="D33" s="436"/>
      <c r="E33" s="436"/>
      <c r="F33" s="423"/>
    </row>
    <row r="34" s="403" customFormat="1" ht="19" customHeight="1" spans="1:6">
      <c r="A34" s="419"/>
      <c r="B34" s="433" t="s">
        <v>38</v>
      </c>
      <c r="C34" s="434">
        <f t="shared" si="0"/>
        <v>0</v>
      </c>
      <c r="D34" s="436"/>
      <c r="E34" s="436"/>
      <c r="F34" s="423"/>
    </row>
    <row r="35" s="403" customFormat="1" ht="19" customHeight="1" spans="1:6">
      <c r="A35" s="419"/>
      <c r="B35" s="433" t="s">
        <v>39</v>
      </c>
      <c r="C35" s="434">
        <f t="shared" si="0"/>
        <v>0</v>
      </c>
      <c r="D35" s="436"/>
      <c r="E35" s="436"/>
      <c r="F35" s="423"/>
    </row>
    <row r="36" s="403" customFormat="1" ht="19" customHeight="1" spans="1:6">
      <c r="A36" s="419"/>
      <c r="B36" s="433" t="s">
        <v>40</v>
      </c>
      <c r="C36" s="434">
        <f t="shared" si="0"/>
        <v>0</v>
      </c>
      <c r="D36" s="436"/>
      <c r="E36" s="436"/>
      <c r="F36" s="423"/>
    </row>
    <row r="37" s="403" customFormat="1" ht="19" customHeight="1" spans="1:6">
      <c r="A37" s="419"/>
      <c r="B37" s="433" t="s">
        <v>41</v>
      </c>
      <c r="C37" s="434">
        <f t="shared" si="0"/>
        <v>0</v>
      </c>
      <c r="D37" s="436">
        <v>0</v>
      </c>
      <c r="E37" s="436"/>
      <c r="F37" s="423"/>
    </row>
    <row r="38" s="403" customFormat="1" ht="19" customHeight="1" spans="1:6">
      <c r="A38" s="419"/>
      <c r="B38" s="433" t="s">
        <v>42</v>
      </c>
      <c r="C38" s="434">
        <f t="shared" si="0"/>
        <v>0</v>
      </c>
      <c r="D38" s="436"/>
      <c r="E38" s="436"/>
      <c r="F38" s="423"/>
    </row>
    <row r="39" s="403" customFormat="1" ht="19" customHeight="1" spans="1:6">
      <c r="A39" s="419"/>
      <c r="B39" s="433" t="s">
        <v>43</v>
      </c>
      <c r="C39" s="434">
        <f t="shared" si="0"/>
        <v>0</v>
      </c>
      <c r="D39" s="436"/>
      <c r="E39" s="436"/>
      <c r="F39" s="423"/>
    </row>
    <row r="40" s="403" customFormat="1" ht="19" customHeight="1" spans="1:6">
      <c r="A40" s="419"/>
      <c r="B40" s="440" t="s">
        <v>44</v>
      </c>
      <c r="C40" s="434">
        <f t="shared" si="0"/>
        <v>0</v>
      </c>
      <c r="D40" s="436">
        <v>0</v>
      </c>
      <c r="E40" s="436"/>
      <c r="F40" s="423"/>
    </row>
    <row r="41" s="403" customFormat="1" ht="19" customHeight="1" spans="1:6">
      <c r="A41" s="419"/>
      <c r="B41" s="433" t="s">
        <v>45</v>
      </c>
      <c r="C41" s="434">
        <f t="shared" si="0"/>
        <v>0</v>
      </c>
      <c r="D41" s="436"/>
      <c r="E41" s="436"/>
      <c r="F41" s="423"/>
    </row>
    <row r="42" s="403" customFormat="1" ht="19" customHeight="1" spans="1:6">
      <c r="A42" s="419"/>
      <c r="B42" s="433" t="s">
        <v>46</v>
      </c>
      <c r="C42" s="434">
        <f t="shared" si="0"/>
        <v>0</v>
      </c>
      <c r="D42" s="436"/>
      <c r="E42" s="436"/>
      <c r="F42" s="423"/>
    </row>
    <row r="43" s="403" customFormat="1" ht="19" customHeight="1" spans="1:6">
      <c r="A43" s="419"/>
      <c r="B43" s="433" t="s">
        <v>47</v>
      </c>
      <c r="C43" s="434">
        <f t="shared" si="0"/>
        <v>0</v>
      </c>
      <c r="D43" s="436"/>
      <c r="E43" s="436"/>
      <c r="F43" s="423"/>
    </row>
    <row r="44" s="403" customFormat="1" ht="19" customHeight="1" spans="1:6">
      <c r="A44" s="419"/>
      <c r="B44" s="433" t="s">
        <v>48</v>
      </c>
      <c r="C44" s="434">
        <f t="shared" si="0"/>
        <v>0</v>
      </c>
      <c r="D44" s="436"/>
      <c r="E44" s="436"/>
      <c r="F44" s="423"/>
    </row>
    <row r="45" s="403" customFormat="1" ht="19" customHeight="1" spans="1:6">
      <c r="A45" s="419"/>
      <c r="B45" s="433" t="s">
        <v>49</v>
      </c>
      <c r="C45" s="434">
        <f t="shared" si="0"/>
        <v>0</v>
      </c>
      <c r="D45" s="436"/>
      <c r="E45" s="436"/>
      <c r="F45" s="423"/>
    </row>
    <row r="46" s="403" customFormat="1" ht="19" customHeight="1" spans="1:6">
      <c r="A46" s="419"/>
      <c r="B46" s="433" t="s">
        <v>50</v>
      </c>
      <c r="C46" s="434">
        <f t="shared" si="0"/>
        <v>0</v>
      </c>
      <c r="D46" s="436"/>
      <c r="E46" s="436"/>
      <c r="F46" s="423"/>
    </row>
    <row r="47" s="403" customFormat="1" ht="19" customHeight="1" spans="1:6">
      <c r="A47" s="419"/>
      <c r="B47" s="433" t="s">
        <v>51</v>
      </c>
      <c r="C47" s="434">
        <f t="shared" si="0"/>
        <v>0</v>
      </c>
      <c r="D47" s="436"/>
      <c r="E47" s="436"/>
      <c r="F47" s="423"/>
    </row>
    <row r="48" s="403" customFormat="1" ht="19" customHeight="1" spans="1:6">
      <c r="A48" s="419"/>
      <c r="B48" s="433" t="s">
        <v>52</v>
      </c>
      <c r="C48" s="434">
        <f t="shared" si="0"/>
        <v>0</v>
      </c>
      <c r="D48" s="436"/>
      <c r="E48" s="436"/>
      <c r="F48" s="423"/>
    </row>
    <row r="49" s="403" customFormat="1" ht="19" customHeight="1" spans="1:6">
      <c r="A49" s="419"/>
      <c r="B49" s="433" t="s">
        <v>53</v>
      </c>
      <c r="C49" s="434">
        <f t="shared" si="0"/>
        <v>0</v>
      </c>
      <c r="D49" s="436"/>
      <c r="E49" s="436"/>
      <c r="F49" s="423"/>
    </row>
    <row r="50" s="403" customFormat="1" ht="19" customHeight="1" spans="1:6">
      <c r="A50" s="419"/>
      <c r="B50" s="433" t="s">
        <v>54</v>
      </c>
      <c r="C50" s="434">
        <f t="shared" si="0"/>
        <v>0</v>
      </c>
      <c r="D50" s="436"/>
      <c r="E50" s="436"/>
      <c r="F50" s="423"/>
    </row>
    <row r="51" s="403" customFormat="1" ht="19" customHeight="1" spans="1:6">
      <c r="A51" s="439"/>
      <c r="B51" s="425" t="s">
        <v>55</v>
      </c>
      <c r="C51" s="421">
        <f t="shared" si="0"/>
        <v>0</v>
      </c>
      <c r="D51" s="441">
        <f>SUM(D52:D74)</f>
        <v>0</v>
      </c>
      <c r="E51" s="441">
        <f>SUM(E52:E74)</f>
        <v>0</v>
      </c>
      <c r="F51" s="427"/>
    </row>
    <row r="52" s="403" customFormat="1" ht="19" customHeight="1" spans="1:6">
      <c r="A52" s="419"/>
      <c r="B52" s="428" t="s">
        <v>56</v>
      </c>
      <c r="C52" s="421">
        <f t="shared" si="0"/>
        <v>0</v>
      </c>
      <c r="D52" s="430"/>
      <c r="E52" s="430"/>
      <c r="F52" s="423"/>
    </row>
    <row r="53" s="403" customFormat="1" ht="19" customHeight="1" spans="1:6">
      <c r="A53" s="439"/>
      <c r="B53" s="428" t="s">
        <v>57</v>
      </c>
      <c r="C53" s="421">
        <f t="shared" si="0"/>
        <v>0</v>
      </c>
      <c r="D53" s="430"/>
      <c r="E53" s="430"/>
      <c r="F53" s="423"/>
    </row>
    <row r="54" s="403" customFormat="1" ht="19" customHeight="1" spans="1:6">
      <c r="A54" s="419" t="s">
        <v>58</v>
      </c>
      <c r="B54" s="428" t="s">
        <v>59</v>
      </c>
      <c r="C54" s="421">
        <f t="shared" si="0"/>
        <v>0</v>
      </c>
      <c r="D54" s="430"/>
      <c r="E54" s="430"/>
      <c r="F54" s="423"/>
    </row>
    <row r="55" s="403" customFormat="1" ht="19" customHeight="1" spans="1:6">
      <c r="A55" s="419"/>
      <c r="B55" s="428" t="s">
        <v>60</v>
      </c>
      <c r="C55" s="421">
        <f t="shared" si="0"/>
        <v>0</v>
      </c>
      <c r="D55" s="430"/>
      <c r="E55" s="430"/>
      <c r="F55" s="423"/>
    </row>
    <row r="56" s="403" customFormat="1" ht="19" customHeight="1" spans="1:6">
      <c r="A56" s="439"/>
      <c r="B56" s="428" t="s">
        <v>61</v>
      </c>
      <c r="C56" s="421">
        <f t="shared" si="0"/>
        <v>0</v>
      </c>
      <c r="D56" s="430"/>
      <c r="E56" s="430"/>
      <c r="F56" s="423"/>
    </row>
    <row r="57" s="403" customFormat="1" ht="19" customHeight="1" spans="1:6">
      <c r="A57" s="419"/>
      <c r="B57" s="428" t="s">
        <v>62</v>
      </c>
      <c r="C57" s="421">
        <f t="shared" si="0"/>
        <v>0</v>
      </c>
      <c r="D57" s="430"/>
      <c r="E57" s="430"/>
      <c r="F57" s="423"/>
    </row>
    <row r="58" s="403" customFormat="1" ht="19" customHeight="1" spans="1:6">
      <c r="A58" s="419"/>
      <c r="B58" s="428" t="s">
        <v>63</v>
      </c>
      <c r="C58" s="421">
        <f t="shared" si="0"/>
        <v>0</v>
      </c>
      <c r="D58" s="430"/>
      <c r="E58" s="430"/>
      <c r="F58" s="423"/>
    </row>
    <row r="59" s="403" customFormat="1" ht="19" customHeight="1" spans="1:6">
      <c r="A59" s="419"/>
      <c r="B59" s="428" t="s">
        <v>64</v>
      </c>
      <c r="C59" s="421">
        <f t="shared" si="0"/>
        <v>0</v>
      </c>
      <c r="D59" s="430"/>
      <c r="E59" s="430"/>
      <c r="F59" s="423"/>
    </row>
    <row r="60" s="403" customFormat="1" ht="19" customHeight="1" spans="1:6">
      <c r="A60" s="419"/>
      <c r="B60" s="428" t="s">
        <v>65</v>
      </c>
      <c r="C60" s="421">
        <f t="shared" si="0"/>
        <v>0</v>
      </c>
      <c r="D60" s="430"/>
      <c r="E60" s="430"/>
      <c r="F60" s="423"/>
    </row>
    <row r="61" s="403" customFormat="1" ht="19" customHeight="1" spans="1:6">
      <c r="A61" s="419"/>
      <c r="B61" s="428" t="s">
        <v>66</v>
      </c>
      <c r="C61" s="421">
        <f t="shared" si="0"/>
        <v>0</v>
      </c>
      <c r="D61" s="430"/>
      <c r="E61" s="430"/>
      <c r="F61" s="423"/>
    </row>
    <row r="62" s="403" customFormat="1" ht="19" customHeight="1" spans="1:6">
      <c r="A62" s="419"/>
      <c r="B62" s="428" t="s">
        <v>67</v>
      </c>
      <c r="C62" s="421">
        <f t="shared" si="0"/>
        <v>0</v>
      </c>
      <c r="D62" s="430"/>
      <c r="E62" s="430"/>
      <c r="F62" s="423"/>
    </row>
    <row r="63" s="403" customFormat="1" ht="19" customHeight="1" spans="1:6">
      <c r="A63" s="419"/>
      <c r="B63" s="428" t="s">
        <v>68</v>
      </c>
      <c r="C63" s="421">
        <f t="shared" si="0"/>
        <v>0</v>
      </c>
      <c r="D63" s="430"/>
      <c r="E63" s="430"/>
      <c r="F63" s="423"/>
    </row>
    <row r="64" s="403" customFormat="1" ht="19" customHeight="1" spans="1:6">
      <c r="A64" s="419"/>
      <c r="B64" s="428" t="s">
        <v>69</v>
      </c>
      <c r="C64" s="421">
        <f t="shared" si="0"/>
        <v>0</v>
      </c>
      <c r="D64" s="430"/>
      <c r="E64" s="430"/>
      <c r="F64" s="423"/>
    </row>
    <row r="65" s="403" customFormat="1" ht="19" customHeight="1" spans="1:6">
      <c r="A65" s="419"/>
      <c r="B65" s="428" t="s">
        <v>70</v>
      </c>
      <c r="C65" s="421">
        <f t="shared" si="0"/>
        <v>0</v>
      </c>
      <c r="D65" s="430"/>
      <c r="E65" s="430"/>
      <c r="F65" s="423"/>
    </row>
    <row r="66" s="403" customFormat="1" ht="19" customHeight="1" spans="1:6">
      <c r="A66" s="419"/>
      <c r="B66" s="428" t="s">
        <v>71</v>
      </c>
      <c r="C66" s="421">
        <f t="shared" si="0"/>
        <v>0</v>
      </c>
      <c r="D66" s="430"/>
      <c r="E66" s="430"/>
      <c r="F66" s="423"/>
    </row>
    <row r="67" s="403" customFormat="1" ht="19" customHeight="1" spans="1:6">
      <c r="A67" s="419"/>
      <c r="B67" s="428" t="s">
        <v>72</v>
      </c>
      <c r="C67" s="421">
        <f t="shared" si="0"/>
        <v>0</v>
      </c>
      <c r="D67" s="430"/>
      <c r="E67" s="430"/>
      <c r="F67" s="423"/>
    </row>
    <row r="68" s="403" customFormat="1" ht="19" customHeight="1" spans="1:6">
      <c r="A68" s="419"/>
      <c r="B68" s="428" t="s">
        <v>73</v>
      </c>
      <c r="C68" s="421">
        <f t="shared" si="0"/>
        <v>0</v>
      </c>
      <c r="D68" s="430"/>
      <c r="E68" s="430"/>
      <c r="F68" s="423"/>
    </row>
    <row r="69" s="403" customFormat="1" ht="19" customHeight="1" spans="1:6">
      <c r="A69" s="419"/>
      <c r="B69" s="428" t="s">
        <v>74</v>
      </c>
      <c r="C69" s="421">
        <f t="shared" ref="C69:C97" si="1">D69+E69</f>
        <v>0</v>
      </c>
      <c r="D69" s="430"/>
      <c r="E69" s="430"/>
      <c r="F69" s="423"/>
    </row>
    <row r="70" s="403" customFormat="1" ht="19" customHeight="1" spans="1:6">
      <c r="A70" s="419"/>
      <c r="B70" s="428" t="s">
        <v>75</v>
      </c>
      <c r="C70" s="421">
        <f t="shared" si="1"/>
        <v>0</v>
      </c>
      <c r="D70" s="430"/>
      <c r="E70" s="430"/>
      <c r="F70" s="423"/>
    </row>
    <row r="71" s="403" customFormat="1" ht="19" customHeight="1" spans="1:6">
      <c r="A71" s="419"/>
      <c r="B71" s="428" t="s">
        <v>76</v>
      </c>
      <c r="C71" s="421">
        <f t="shared" si="1"/>
        <v>0</v>
      </c>
      <c r="D71" s="430"/>
      <c r="E71" s="430"/>
      <c r="F71" s="423"/>
    </row>
    <row r="72" s="403" customFormat="1" ht="19" customHeight="1" spans="1:6">
      <c r="A72" s="419"/>
      <c r="B72" s="428" t="s">
        <v>77</v>
      </c>
      <c r="C72" s="421">
        <f t="shared" si="1"/>
        <v>0</v>
      </c>
      <c r="D72" s="430"/>
      <c r="E72" s="430"/>
      <c r="F72" s="423"/>
    </row>
    <row r="73" s="403" customFormat="1" ht="19" customHeight="1" spans="1:6">
      <c r="A73" s="419"/>
      <c r="B73" s="428" t="s">
        <v>78</v>
      </c>
      <c r="C73" s="421">
        <f t="shared" si="1"/>
        <v>0</v>
      </c>
      <c r="D73" s="430"/>
      <c r="E73" s="430"/>
      <c r="F73" s="423"/>
    </row>
    <row r="74" s="403" customFormat="1" ht="19" customHeight="1" spans="1:6">
      <c r="A74" s="419" t="s">
        <v>79</v>
      </c>
      <c r="B74" s="428" t="s">
        <v>80</v>
      </c>
      <c r="C74" s="421">
        <f t="shared" si="1"/>
        <v>0</v>
      </c>
      <c r="D74" s="430"/>
      <c r="E74" s="430"/>
      <c r="F74" s="423"/>
    </row>
    <row r="75" s="403" customFormat="1" ht="19" customHeight="1" spans="1:6">
      <c r="A75" s="439"/>
      <c r="B75" s="433" t="s">
        <v>81</v>
      </c>
      <c r="C75" s="434">
        <f t="shared" si="1"/>
        <v>0</v>
      </c>
      <c r="D75" s="436"/>
      <c r="E75" s="436"/>
      <c r="F75" s="423"/>
    </row>
    <row r="76" s="403" customFormat="1" ht="19" customHeight="1" spans="1:6">
      <c r="A76" s="419"/>
      <c r="B76" s="428"/>
      <c r="C76" s="421">
        <f t="shared" si="1"/>
        <v>0</v>
      </c>
      <c r="D76" s="430"/>
      <c r="E76" s="430"/>
      <c r="F76" s="423"/>
    </row>
    <row r="77" s="403" customFormat="1" ht="19" customHeight="1" spans="1:6">
      <c r="A77" s="419"/>
      <c r="B77" s="433" t="s">
        <v>82</v>
      </c>
      <c r="C77" s="434">
        <f t="shared" si="1"/>
        <v>0</v>
      </c>
      <c r="D77" s="436"/>
      <c r="E77" s="436"/>
      <c r="F77" s="423"/>
    </row>
    <row r="78" s="403" customFormat="1" ht="19" customHeight="1" spans="1:6">
      <c r="A78" s="439"/>
      <c r="B78" s="442" t="s">
        <v>83</v>
      </c>
      <c r="C78" s="434">
        <f t="shared" si="1"/>
        <v>0</v>
      </c>
      <c r="D78" s="443"/>
      <c r="E78" s="443"/>
      <c r="F78" s="423"/>
    </row>
    <row r="79" s="403" customFormat="1" ht="19" customHeight="1" spans="1:6">
      <c r="A79" s="419"/>
      <c r="B79" s="433" t="s">
        <v>84</v>
      </c>
      <c r="C79" s="434">
        <f t="shared" si="1"/>
        <v>0</v>
      </c>
      <c r="D79" s="436"/>
      <c r="E79" s="436"/>
      <c r="F79" s="423"/>
    </row>
    <row r="80" s="403" customFormat="1" ht="19" customHeight="1" spans="1:6">
      <c r="A80" s="419"/>
      <c r="B80" s="433" t="s">
        <v>85</v>
      </c>
      <c r="C80" s="434">
        <f t="shared" si="1"/>
        <v>0</v>
      </c>
      <c r="D80" s="436"/>
      <c r="E80" s="436"/>
      <c r="F80" s="423"/>
    </row>
    <row r="81" s="403" customFormat="1" ht="19" customHeight="1" spans="1:6">
      <c r="A81" s="419"/>
      <c r="B81" s="442" t="s">
        <v>86</v>
      </c>
      <c r="C81" s="434">
        <f t="shared" si="1"/>
        <v>0</v>
      </c>
      <c r="D81" s="443"/>
      <c r="E81" s="443"/>
      <c r="F81" s="423"/>
    </row>
    <row r="82" s="403" customFormat="1" ht="19" customHeight="1" spans="1:6">
      <c r="A82" s="419"/>
      <c r="B82" s="433" t="s">
        <v>87</v>
      </c>
      <c r="C82" s="434">
        <f t="shared" si="1"/>
        <v>0</v>
      </c>
      <c r="D82" s="436"/>
      <c r="E82" s="436"/>
      <c r="F82" s="423"/>
    </row>
    <row r="83" s="403" customFormat="1" ht="19" customHeight="1" spans="1:6">
      <c r="A83" s="419"/>
      <c r="B83" s="433" t="s">
        <v>88</v>
      </c>
      <c r="C83" s="434">
        <f t="shared" si="1"/>
        <v>0</v>
      </c>
      <c r="D83" s="436"/>
      <c r="E83" s="436"/>
      <c r="F83" s="423"/>
    </row>
    <row r="84" s="403" customFormat="1" ht="19" customHeight="1" spans="1:6">
      <c r="A84" s="419"/>
      <c r="B84" s="433" t="s">
        <v>89</v>
      </c>
      <c r="C84" s="434">
        <f t="shared" si="1"/>
        <v>0</v>
      </c>
      <c r="D84" s="436"/>
      <c r="E84" s="436"/>
      <c r="F84" s="423"/>
    </row>
    <row r="85" s="403" customFormat="1" ht="19" customHeight="1" spans="1:6">
      <c r="A85" s="419"/>
      <c r="B85" s="433"/>
      <c r="C85" s="434">
        <f t="shared" si="1"/>
        <v>0</v>
      </c>
      <c r="D85" s="436"/>
      <c r="E85" s="436"/>
      <c r="F85" s="423"/>
    </row>
    <row r="86" s="403" customFormat="1" ht="19" customHeight="1" spans="1:6">
      <c r="A86" s="419" t="s">
        <v>90</v>
      </c>
      <c r="B86" s="428" t="s">
        <v>91</v>
      </c>
      <c r="C86" s="421">
        <f t="shared" si="1"/>
        <v>0</v>
      </c>
      <c r="D86" s="430"/>
      <c r="E86" s="430"/>
      <c r="F86" s="423"/>
    </row>
    <row r="87" s="403" customFormat="1" ht="19" customHeight="1" spans="1:6">
      <c r="A87" s="419"/>
      <c r="B87" s="428" t="s">
        <v>92</v>
      </c>
      <c r="C87" s="421">
        <f t="shared" si="1"/>
        <v>0</v>
      </c>
      <c r="D87" s="430"/>
      <c r="E87" s="430"/>
      <c r="F87" s="423"/>
    </row>
    <row r="88" s="403" customFormat="1" ht="19" customHeight="1" spans="1:6">
      <c r="A88" s="419"/>
      <c r="B88" s="428" t="s">
        <v>93</v>
      </c>
      <c r="C88" s="421">
        <f t="shared" si="1"/>
        <v>0</v>
      </c>
      <c r="D88" s="430"/>
      <c r="E88" s="430"/>
      <c r="F88" s="423"/>
    </row>
    <row r="89" s="403" customFormat="1" ht="19" customHeight="1" spans="1:6">
      <c r="A89" s="419"/>
      <c r="B89" s="428" t="s">
        <v>94</v>
      </c>
      <c r="C89" s="421">
        <f t="shared" si="1"/>
        <v>0</v>
      </c>
      <c r="D89" s="430"/>
      <c r="E89" s="430"/>
      <c r="F89" s="423"/>
    </row>
    <row r="90" s="403" customFormat="1" ht="19" customHeight="1" spans="1:6">
      <c r="A90" s="419"/>
      <c r="B90" s="444" t="s">
        <v>95</v>
      </c>
      <c r="C90" s="421">
        <f t="shared" si="1"/>
        <v>0</v>
      </c>
      <c r="D90" s="445"/>
      <c r="E90" s="445"/>
      <c r="F90" s="423"/>
    </row>
    <row r="91" s="403" customFormat="1" ht="19" customHeight="1" spans="1:6">
      <c r="A91" s="419"/>
      <c r="B91" s="428" t="s">
        <v>96</v>
      </c>
      <c r="C91" s="421">
        <f t="shared" si="1"/>
        <v>0</v>
      </c>
      <c r="D91" s="430"/>
      <c r="E91" s="430"/>
      <c r="F91" s="423"/>
    </row>
    <row r="92" s="403" customFormat="1" ht="19" customHeight="1" spans="1:6">
      <c r="A92" s="439"/>
      <c r="B92" s="428" t="s">
        <v>97</v>
      </c>
      <c r="C92" s="421">
        <f t="shared" si="1"/>
        <v>0</v>
      </c>
      <c r="D92" s="430"/>
      <c r="E92" s="430"/>
      <c r="F92" s="423"/>
    </row>
    <row r="93" s="403" customFormat="1" ht="19" customHeight="1" spans="1:6">
      <c r="A93" s="419"/>
      <c r="B93" s="444" t="s">
        <v>98</v>
      </c>
      <c r="C93" s="421">
        <f t="shared" si="1"/>
        <v>0</v>
      </c>
      <c r="D93" s="445"/>
      <c r="E93" s="445"/>
      <c r="F93" s="423"/>
    </row>
    <row r="94" s="403" customFormat="1" ht="19" customHeight="1" spans="1:6">
      <c r="A94" s="439"/>
      <c r="B94" s="428" t="s">
        <v>99</v>
      </c>
      <c r="C94" s="421">
        <f t="shared" si="1"/>
        <v>0</v>
      </c>
      <c r="D94" s="430"/>
      <c r="E94" s="430"/>
      <c r="F94" s="423"/>
    </row>
    <row r="95" s="403" customFormat="1" ht="19" customHeight="1" spans="1:6">
      <c r="A95" s="419"/>
      <c r="B95" s="428" t="s">
        <v>100</v>
      </c>
      <c r="C95" s="421">
        <f t="shared" si="1"/>
        <v>0</v>
      </c>
      <c r="D95" s="430"/>
      <c r="E95" s="430"/>
      <c r="F95" s="423"/>
    </row>
    <row r="96" s="403" customFormat="1" ht="19" customHeight="1" spans="1:6">
      <c r="A96" s="419"/>
      <c r="B96" s="444" t="s">
        <v>101</v>
      </c>
      <c r="C96" s="421">
        <f t="shared" si="1"/>
        <v>0</v>
      </c>
      <c r="D96" s="445"/>
      <c r="E96" s="445"/>
      <c r="F96" s="423"/>
    </row>
    <row r="97" s="403" customFormat="1" ht="19" customHeight="1" spans="1:6">
      <c r="A97" s="446"/>
      <c r="B97" s="428" t="s">
        <v>102</v>
      </c>
      <c r="C97" s="421">
        <f t="shared" si="1"/>
        <v>0</v>
      </c>
      <c r="D97" s="430"/>
      <c r="E97" s="430"/>
      <c r="F97" s="423"/>
    </row>
  </sheetData>
  <mergeCells count="5">
    <mergeCell ref="A1:F1"/>
    <mergeCell ref="D3:E3"/>
    <mergeCell ref="B3:B4"/>
    <mergeCell ref="C3:C4"/>
    <mergeCell ref="F3:F4"/>
  </mergeCell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57"/>
  <sheetViews>
    <sheetView tabSelected="1" topLeftCell="A13" workbookViewId="0">
      <selection activeCell="M33" sqref="M33:O33"/>
    </sheetView>
  </sheetViews>
  <sheetFormatPr defaultColWidth="7.75833333333333" defaultRowHeight="13.5"/>
  <cols>
    <col min="1" max="1" width="17.375" style="65" customWidth="1"/>
    <col min="2" max="2" width="10.875" style="66" customWidth="1"/>
    <col min="3" max="3" width="12.725" style="66" customWidth="1"/>
    <col min="4" max="5" width="2.125" style="66" customWidth="1"/>
    <col min="6" max="6" width="9" style="66" customWidth="1"/>
    <col min="7" max="8" width="7.75833333333333" style="65"/>
    <col min="9" max="9" width="7.75833333333333" style="65" customWidth="1"/>
    <col min="10" max="12" width="7.75833333333333" style="65"/>
    <col min="13" max="13" width="1.375" style="65" customWidth="1"/>
    <col min="14" max="14" width="7.75833333333333" style="65"/>
    <col min="15" max="15" width="19.25" style="65" customWidth="1"/>
    <col min="16" max="240" width="7.75833333333333" style="65"/>
    <col min="241" max="241" width="19.875" style="65" customWidth="1"/>
    <col min="242" max="244" width="10.875" style="65" customWidth="1"/>
    <col min="245" max="245" width="18.375" style="65" customWidth="1"/>
    <col min="246" max="246" width="12" style="65" customWidth="1"/>
    <col min="247" max="496" width="7.75833333333333" style="65"/>
    <col min="497" max="497" width="19.875" style="65" customWidth="1"/>
    <col min="498" max="500" width="10.875" style="65" customWidth="1"/>
    <col min="501" max="501" width="18.375" style="65" customWidth="1"/>
    <col min="502" max="502" width="12" style="65" customWidth="1"/>
    <col min="503" max="752" width="7.75833333333333" style="65"/>
    <col min="753" max="753" width="19.875" style="65" customWidth="1"/>
    <col min="754" max="756" width="10.875" style="65" customWidth="1"/>
    <col min="757" max="757" width="18.375" style="65" customWidth="1"/>
    <col min="758" max="758" width="12" style="65" customWidth="1"/>
    <col min="759" max="1008" width="7.75833333333333" style="65"/>
    <col min="1009" max="1009" width="19.875" style="65" customWidth="1"/>
    <col min="1010" max="1012" width="10.875" style="65" customWidth="1"/>
    <col min="1013" max="1013" width="18.375" style="65" customWidth="1"/>
    <col min="1014" max="1014" width="12" style="65" customWidth="1"/>
    <col min="1015" max="1264" width="7.75833333333333" style="65"/>
    <col min="1265" max="1265" width="19.875" style="65" customWidth="1"/>
    <col min="1266" max="1268" width="10.875" style="65" customWidth="1"/>
    <col min="1269" max="1269" width="18.375" style="65" customWidth="1"/>
    <col min="1270" max="1270" width="12" style="65" customWidth="1"/>
    <col min="1271" max="1520" width="7.75833333333333" style="65"/>
    <col min="1521" max="1521" width="19.875" style="65" customWidth="1"/>
    <col min="1522" max="1524" width="10.875" style="65" customWidth="1"/>
    <col min="1525" max="1525" width="18.375" style="65" customWidth="1"/>
    <col min="1526" max="1526" width="12" style="65" customWidth="1"/>
    <col min="1527" max="1776" width="7.75833333333333" style="65"/>
    <col min="1777" max="1777" width="19.875" style="65" customWidth="1"/>
    <col min="1778" max="1780" width="10.875" style="65" customWidth="1"/>
    <col min="1781" max="1781" width="18.375" style="65" customWidth="1"/>
    <col min="1782" max="1782" width="12" style="65" customWidth="1"/>
    <col min="1783" max="2032" width="7.75833333333333" style="65"/>
    <col min="2033" max="2033" width="19.875" style="65" customWidth="1"/>
    <col min="2034" max="2036" width="10.875" style="65" customWidth="1"/>
    <col min="2037" max="2037" width="18.375" style="65" customWidth="1"/>
    <col min="2038" max="2038" width="12" style="65" customWidth="1"/>
    <col min="2039" max="2288" width="7.75833333333333" style="65"/>
    <col min="2289" max="2289" width="19.875" style="65" customWidth="1"/>
    <col min="2290" max="2292" width="10.875" style="65" customWidth="1"/>
    <col min="2293" max="2293" width="18.375" style="65" customWidth="1"/>
    <col min="2294" max="2294" width="12" style="65" customWidth="1"/>
    <col min="2295" max="2544" width="7.75833333333333" style="65"/>
    <col min="2545" max="2545" width="19.875" style="65" customWidth="1"/>
    <col min="2546" max="2548" width="10.875" style="65" customWidth="1"/>
    <col min="2549" max="2549" width="18.375" style="65" customWidth="1"/>
    <col min="2550" max="2550" width="12" style="65" customWidth="1"/>
    <col min="2551" max="2800" width="7.75833333333333" style="65"/>
    <col min="2801" max="2801" width="19.875" style="65" customWidth="1"/>
    <col min="2802" max="2804" width="10.875" style="65" customWidth="1"/>
    <col min="2805" max="2805" width="18.375" style="65" customWidth="1"/>
    <col min="2806" max="2806" width="12" style="65" customWidth="1"/>
    <col min="2807" max="3056" width="7.75833333333333" style="65"/>
    <col min="3057" max="3057" width="19.875" style="65" customWidth="1"/>
    <col min="3058" max="3060" width="10.875" style="65" customWidth="1"/>
    <col min="3061" max="3061" width="18.375" style="65" customWidth="1"/>
    <col min="3062" max="3062" width="12" style="65" customWidth="1"/>
    <col min="3063" max="3312" width="7.75833333333333" style="65"/>
    <col min="3313" max="3313" width="19.875" style="65" customWidth="1"/>
    <col min="3314" max="3316" width="10.875" style="65" customWidth="1"/>
    <col min="3317" max="3317" width="18.375" style="65" customWidth="1"/>
    <col min="3318" max="3318" width="12" style="65" customWidth="1"/>
    <col min="3319" max="3568" width="7.75833333333333" style="65"/>
    <col min="3569" max="3569" width="19.875" style="65" customWidth="1"/>
    <col min="3570" max="3572" width="10.875" style="65" customWidth="1"/>
    <col min="3573" max="3573" width="18.375" style="65" customWidth="1"/>
    <col min="3574" max="3574" width="12" style="65" customWidth="1"/>
    <col min="3575" max="3824" width="7.75833333333333" style="65"/>
    <col min="3825" max="3825" width="19.875" style="65" customWidth="1"/>
    <col min="3826" max="3828" width="10.875" style="65" customWidth="1"/>
    <col min="3829" max="3829" width="18.375" style="65" customWidth="1"/>
    <col min="3830" max="3830" width="12" style="65" customWidth="1"/>
    <col min="3831" max="4080" width="7.75833333333333" style="65"/>
    <col min="4081" max="4081" width="19.875" style="65" customWidth="1"/>
    <col min="4082" max="4084" width="10.875" style="65" customWidth="1"/>
    <col min="4085" max="4085" width="18.375" style="65" customWidth="1"/>
    <col min="4086" max="4086" width="12" style="65" customWidth="1"/>
    <col min="4087" max="4336" width="7.75833333333333" style="65"/>
    <col min="4337" max="4337" width="19.875" style="65" customWidth="1"/>
    <col min="4338" max="4340" width="10.875" style="65" customWidth="1"/>
    <col min="4341" max="4341" width="18.375" style="65" customWidth="1"/>
    <col min="4342" max="4342" width="12" style="65" customWidth="1"/>
    <col min="4343" max="4592" width="7.75833333333333" style="65"/>
    <col min="4593" max="4593" width="19.875" style="65" customWidth="1"/>
    <col min="4594" max="4596" width="10.875" style="65" customWidth="1"/>
    <col min="4597" max="4597" width="18.375" style="65" customWidth="1"/>
    <col min="4598" max="4598" width="12" style="65" customWidth="1"/>
    <col min="4599" max="4848" width="7.75833333333333" style="65"/>
    <col min="4849" max="4849" width="19.875" style="65" customWidth="1"/>
    <col min="4850" max="4852" width="10.875" style="65" customWidth="1"/>
    <col min="4853" max="4853" width="18.375" style="65" customWidth="1"/>
    <col min="4854" max="4854" width="12" style="65" customWidth="1"/>
    <col min="4855" max="5104" width="7.75833333333333" style="65"/>
    <col min="5105" max="5105" width="19.875" style="65" customWidth="1"/>
    <col min="5106" max="5108" width="10.875" style="65" customWidth="1"/>
    <col min="5109" max="5109" width="18.375" style="65" customWidth="1"/>
    <col min="5110" max="5110" width="12" style="65" customWidth="1"/>
    <col min="5111" max="5360" width="7.75833333333333" style="65"/>
    <col min="5361" max="5361" width="19.875" style="65" customWidth="1"/>
    <col min="5362" max="5364" width="10.875" style="65" customWidth="1"/>
    <col min="5365" max="5365" width="18.375" style="65" customWidth="1"/>
    <col min="5366" max="5366" width="12" style="65" customWidth="1"/>
    <col min="5367" max="5616" width="7.75833333333333" style="65"/>
    <col min="5617" max="5617" width="19.875" style="65" customWidth="1"/>
    <col min="5618" max="5620" width="10.875" style="65" customWidth="1"/>
    <col min="5621" max="5621" width="18.375" style="65" customWidth="1"/>
    <col min="5622" max="5622" width="12" style="65" customWidth="1"/>
    <col min="5623" max="5872" width="7.75833333333333" style="65"/>
    <col min="5873" max="5873" width="19.875" style="65" customWidth="1"/>
    <col min="5874" max="5876" width="10.875" style="65" customWidth="1"/>
    <col min="5877" max="5877" width="18.375" style="65" customWidth="1"/>
    <col min="5878" max="5878" width="12" style="65" customWidth="1"/>
    <col min="5879" max="6128" width="7.75833333333333" style="65"/>
    <col min="6129" max="6129" width="19.875" style="65" customWidth="1"/>
    <col min="6130" max="6132" width="10.875" style="65" customWidth="1"/>
    <col min="6133" max="6133" width="18.375" style="65" customWidth="1"/>
    <col min="6134" max="6134" width="12" style="65" customWidth="1"/>
    <col min="6135" max="6384" width="7.75833333333333" style="65"/>
    <col min="6385" max="6385" width="19.875" style="65" customWidth="1"/>
    <col min="6386" max="6388" width="10.875" style="65" customWidth="1"/>
    <col min="6389" max="6389" width="18.375" style="65" customWidth="1"/>
    <col min="6390" max="6390" width="12" style="65" customWidth="1"/>
    <col min="6391" max="6640" width="7.75833333333333" style="65"/>
    <col min="6641" max="6641" width="19.875" style="65" customWidth="1"/>
    <col min="6642" max="6644" width="10.875" style="65" customWidth="1"/>
    <col min="6645" max="6645" width="18.375" style="65" customWidth="1"/>
    <col min="6646" max="6646" width="12" style="65" customWidth="1"/>
    <col min="6647" max="6896" width="7.75833333333333" style="65"/>
    <col min="6897" max="6897" width="19.875" style="65" customWidth="1"/>
    <col min="6898" max="6900" width="10.875" style="65" customWidth="1"/>
    <col min="6901" max="6901" width="18.375" style="65" customWidth="1"/>
    <col min="6902" max="6902" width="12" style="65" customWidth="1"/>
    <col min="6903" max="7152" width="7.75833333333333" style="65"/>
    <col min="7153" max="7153" width="19.875" style="65" customWidth="1"/>
    <col min="7154" max="7156" width="10.875" style="65" customWidth="1"/>
    <col min="7157" max="7157" width="18.375" style="65" customWidth="1"/>
    <col min="7158" max="7158" width="12" style="65" customWidth="1"/>
    <col min="7159" max="7408" width="7.75833333333333" style="65"/>
    <col min="7409" max="7409" width="19.875" style="65" customWidth="1"/>
    <col min="7410" max="7412" width="10.875" style="65" customWidth="1"/>
    <col min="7413" max="7413" width="18.375" style="65" customWidth="1"/>
    <col min="7414" max="7414" width="12" style="65" customWidth="1"/>
    <col min="7415" max="7664" width="7.75833333333333" style="65"/>
    <col min="7665" max="7665" width="19.875" style="65" customWidth="1"/>
    <col min="7666" max="7668" width="10.875" style="65" customWidth="1"/>
    <col min="7669" max="7669" width="18.375" style="65" customWidth="1"/>
    <col min="7670" max="7670" width="12" style="65" customWidth="1"/>
    <col min="7671" max="7920" width="7.75833333333333" style="65"/>
    <col min="7921" max="7921" width="19.875" style="65" customWidth="1"/>
    <col min="7922" max="7924" width="10.875" style="65" customWidth="1"/>
    <col min="7925" max="7925" width="18.375" style="65" customWidth="1"/>
    <col min="7926" max="7926" width="12" style="65" customWidth="1"/>
    <col min="7927" max="8176" width="7.75833333333333" style="65"/>
    <col min="8177" max="8177" width="19.875" style="65" customWidth="1"/>
    <col min="8178" max="8180" width="10.875" style="65" customWidth="1"/>
    <col min="8181" max="8181" width="18.375" style="65" customWidth="1"/>
    <col min="8182" max="8182" width="12" style="65" customWidth="1"/>
    <col min="8183" max="8432" width="7.75833333333333" style="65"/>
    <col min="8433" max="8433" width="19.875" style="65" customWidth="1"/>
    <col min="8434" max="8436" width="10.875" style="65" customWidth="1"/>
    <col min="8437" max="8437" width="18.375" style="65" customWidth="1"/>
    <col min="8438" max="8438" width="12" style="65" customWidth="1"/>
    <col min="8439" max="8688" width="7.75833333333333" style="65"/>
    <col min="8689" max="8689" width="19.875" style="65" customWidth="1"/>
    <col min="8690" max="8692" width="10.875" style="65" customWidth="1"/>
    <col min="8693" max="8693" width="18.375" style="65" customWidth="1"/>
    <col min="8694" max="8694" width="12" style="65" customWidth="1"/>
    <col min="8695" max="8944" width="7.75833333333333" style="65"/>
    <col min="8945" max="8945" width="19.875" style="65" customWidth="1"/>
    <col min="8946" max="8948" width="10.875" style="65" customWidth="1"/>
    <col min="8949" max="8949" width="18.375" style="65" customWidth="1"/>
    <col min="8950" max="8950" width="12" style="65" customWidth="1"/>
    <col min="8951" max="9200" width="7.75833333333333" style="65"/>
    <col min="9201" max="9201" width="19.875" style="65" customWidth="1"/>
    <col min="9202" max="9204" width="10.875" style="65" customWidth="1"/>
    <col min="9205" max="9205" width="18.375" style="65" customWidth="1"/>
    <col min="9206" max="9206" width="12" style="65" customWidth="1"/>
    <col min="9207" max="9456" width="7.75833333333333" style="65"/>
    <col min="9457" max="9457" width="19.875" style="65" customWidth="1"/>
    <col min="9458" max="9460" width="10.875" style="65" customWidth="1"/>
    <col min="9461" max="9461" width="18.375" style="65" customWidth="1"/>
    <col min="9462" max="9462" width="12" style="65" customWidth="1"/>
    <col min="9463" max="9712" width="7.75833333333333" style="65"/>
    <col min="9713" max="9713" width="19.875" style="65" customWidth="1"/>
    <col min="9714" max="9716" width="10.875" style="65" customWidth="1"/>
    <col min="9717" max="9717" width="18.375" style="65" customWidth="1"/>
    <col min="9718" max="9718" width="12" style="65" customWidth="1"/>
    <col min="9719" max="9968" width="7.75833333333333" style="65"/>
    <col min="9969" max="9969" width="19.875" style="65" customWidth="1"/>
    <col min="9970" max="9972" width="10.875" style="65" customWidth="1"/>
    <col min="9973" max="9973" width="18.375" style="65" customWidth="1"/>
    <col min="9974" max="9974" width="12" style="65" customWidth="1"/>
    <col min="9975" max="10224" width="7.75833333333333" style="65"/>
    <col min="10225" max="10225" width="19.875" style="65" customWidth="1"/>
    <col min="10226" max="10228" width="10.875" style="65" customWidth="1"/>
    <col min="10229" max="10229" width="18.375" style="65" customWidth="1"/>
    <col min="10230" max="10230" width="12" style="65" customWidth="1"/>
    <col min="10231" max="10480" width="7.75833333333333" style="65"/>
    <col min="10481" max="10481" width="19.875" style="65" customWidth="1"/>
    <col min="10482" max="10484" width="10.875" style="65" customWidth="1"/>
    <col min="10485" max="10485" width="18.375" style="65" customWidth="1"/>
    <col min="10486" max="10486" width="12" style="65" customWidth="1"/>
    <col min="10487" max="10736" width="7.75833333333333" style="65"/>
    <col min="10737" max="10737" width="19.875" style="65" customWidth="1"/>
    <col min="10738" max="10740" width="10.875" style="65" customWidth="1"/>
    <col min="10741" max="10741" width="18.375" style="65" customWidth="1"/>
    <col min="10742" max="10742" width="12" style="65" customWidth="1"/>
    <col min="10743" max="10992" width="7.75833333333333" style="65"/>
    <col min="10993" max="10993" width="19.875" style="65" customWidth="1"/>
    <col min="10994" max="10996" width="10.875" style="65" customWidth="1"/>
    <col min="10997" max="10997" width="18.375" style="65" customWidth="1"/>
    <col min="10998" max="10998" width="12" style="65" customWidth="1"/>
    <col min="10999" max="11248" width="7.75833333333333" style="65"/>
    <col min="11249" max="11249" width="19.875" style="65" customWidth="1"/>
    <col min="11250" max="11252" width="10.875" style="65" customWidth="1"/>
    <col min="11253" max="11253" width="18.375" style="65" customWidth="1"/>
    <col min="11254" max="11254" width="12" style="65" customWidth="1"/>
    <col min="11255" max="11504" width="7.75833333333333" style="65"/>
    <col min="11505" max="11505" width="19.875" style="65" customWidth="1"/>
    <col min="11506" max="11508" width="10.875" style="65" customWidth="1"/>
    <col min="11509" max="11509" width="18.375" style="65" customWidth="1"/>
    <col min="11510" max="11510" width="12" style="65" customWidth="1"/>
    <col min="11511" max="11760" width="7.75833333333333" style="65"/>
    <col min="11761" max="11761" width="19.875" style="65" customWidth="1"/>
    <col min="11762" max="11764" width="10.875" style="65" customWidth="1"/>
    <col min="11765" max="11765" width="18.375" style="65" customWidth="1"/>
    <col min="11766" max="11766" width="12" style="65" customWidth="1"/>
    <col min="11767" max="12016" width="7.75833333333333" style="65"/>
    <col min="12017" max="12017" width="19.875" style="65" customWidth="1"/>
    <col min="12018" max="12020" width="10.875" style="65" customWidth="1"/>
    <col min="12021" max="12021" width="18.375" style="65" customWidth="1"/>
    <col min="12022" max="12022" width="12" style="65" customWidth="1"/>
    <col min="12023" max="12272" width="7.75833333333333" style="65"/>
    <col min="12273" max="12273" width="19.875" style="65" customWidth="1"/>
    <col min="12274" max="12276" width="10.875" style="65" customWidth="1"/>
    <col min="12277" max="12277" width="18.375" style="65" customWidth="1"/>
    <col min="12278" max="12278" width="12" style="65" customWidth="1"/>
    <col min="12279" max="12528" width="7.75833333333333" style="65"/>
    <col min="12529" max="12529" width="19.875" style="65" customWidth="1"/>
    <col min="12530" max="12532" width="10.875" style="65" customWidth="1"/>
    <col min="12533" max="12533" width="18.375" style="65" customWidth="1"/>
    <col min="12534" max="12534" width="12" style="65" customWidth="1"/>
    <col min="12535" max="12784" width="7.75833333333333" style="65"/>
    <col min="12785" max="12785" width="19.875" style="65" customWidth="1"/>
    <col min="12786" max="12788" width="10.875" style="65" customWidth="1"/>
    <col min="12789" max="12789" width="18.375" style="65" customWidth="1"/>
    <col min="12790" max="12790" width="12" style="65" customWidth="1"/>
    <col min="12791" max="13040" width="7.75833333333333" style="65"/>
    <col min="13041" max="13041" width="19.875" style="65" customWidth="1"/>
    <col min="13042" max="13044" width="10.875" style="65" customWidth="1"/>
    <col min="13045" max="13045" width="18.375" style="65" customWidth="1"/>
    <col min="13046" max="13046" width="12" style="65" customWidth="1"/>
    <col min="13047" max="13296" width="7.75833333333333" style="65"/>
    <col min="13297" max="13297" width="19.875" style="65" customWidth="1"/>
    <col min="13298" max="13300" width="10.875" style="65" customWidth="1"/>
    <col min="13301" max="13301" width="18.375" style="65" customWidth="1"/>
    <col min="13302" max="13302" width="12" style="65" customWidth="1"/>
    <col min="13303" max="13552" width="7.75833333333333" style="65"/>
    <col min="13553" max="13553" width="19.875" style="65" customWidth="1"/>
    <col min="13554" max="13556" width="10.875" style="65" customWidth="1"/>
    <col min="13557" max="13557" width="18.375" style="65" customWidth="1"/>
    <col min="13558" max="13558" width="12" style="65" customWidth="1"/>
    <col min="13559" max="13808" width="7.75833333333333" style="65"/>
    <col min="13809" max="13809" width="19.875" style="65" customWidth="1"/>
    <col min="13810" max="13812" width="10.875" style="65" customWidth="1"/>
    <col min="13813" max="13813" width="18.375" style="65" customWidth="1"/>
    <col min="13814" max="13814" width="12" style="65" customWidth="1"/>
    <col min="13815" max="14064" width="7.75833333333333" style="65"/>
    <col min="14065" max="14065" width="19.875" style="65" customWidth="1"/>
    <col min="14066" max="14068" width="10.875" style="65" customWidth="1"/>
    <col min="14069" max="14069" width="18.375" style="65" customWidth="1"/>
    <col min="14070" max="14070" width="12" style="65" customWidth="1"/>
    <col min="14071" max="14320" width="7.75833333333333" style="65"/>
    <col min="14321" max="14321" width="19.875" style="65" customWidth="1"/>
    <col min="14322" max="14324" width="10.875" style="65" customWidth="1"/>
    <col min="14325" max="14325" width="18.375" style="65" customWidth="1"/>
    <col min="14326" max="14326" width="12" style="65" customWidth="1"/>
    <col min="14327" max="14576" width="7.75833333333333" style="65"/>
    <col min="14577" max="14577" width="19.875" style="65" customWidth="1"/>
    <col min="14578" max="14580" width="10.875" style="65" customWidth="1"/>
    <col min="14581" max="14581" width="18.375" style="65" customWidth="1"/>
    <col min="14582" max="14582" width="12" style="65" customWidth="1"/>
    <col min="14583" max="14832" width="7.75833333333333" style="65"/>
    <col min="14833" max="14833" width="19.875" style="65" customWidth="1"/>
    <col min="14834" max="14836" width="10.875" style="65" customWidth="1"/>
    <col min="14837" max="14837" width="18.375" style="65" customWidth="1"/>
    <col min="14838" max="14838" width="12" style="65" customWidth="1"/>
    <col min="14839" max="15088" width="7.75833333333333" style="65"/>
    <col min="15089" max="15089" width="19.875" style="65" customWidth="1"/>
    <col min="15090" max="15092" width="10.875" style="65" customWidth="1"/>
    <col min="15093" max="15093" width="18.375" style="65" customWidth="1"/>
    <col min="15094" max="15094" width="12" style="65" customWidth="1"/>
    <col min="15095" max="15344" width="7.75833333333333" style="65"/>
    <col min="15345" max="15345" width="19.875" style="65" customWidth="1"/>
    <col min="15346" max="15348" width="10.875" style="65" customWidth="1"/>
    <col min="15349" max="15349" width="18.375" style="65" customWidth="1"/>
    <col min="15350" max="15350" width="12" style="65" customWidth="1"/>
    <col min="15351" max="15600" width="7.75833333333333" style="65"/>
    <col min="15601" max="15601" width="19.875" style="65" customWidth="1"/>
    <col min="15602" max="15604" width="10.875" style="65" customWidth="1"/>
    <col min="15605" max="15605" width="18.375" style="65" customWidth="1"/>
    <col min="15606" max="15606" width="12" style="65" customWidth="1"/>
    <col min="15607" max="15856" width="7.75833333333333" style="65"/>
    <col min="15857" max="15857" width="19.875" style="65" customWidth="1"/>
    <col min="15858" max="15860" width="10.875" style="65" customWidth="1"/>
    <col min="15861" max="15861" width="18.375" style="65" customWidth="1"/>
    <col min="15862" max="15862" width="12" style="65" customWidth="1"/>
    <col min="15863" max="16112" width="7.75833333333333" style="65"/>
    <col min="16113" max="16113" width="19.875" style="65" customWidth="1"/>
    <col min="16114" max="16116" width="10.875" style="65" customWidth="1"/>
    <col min="16117" max="16117" width="18.375" style="65" customWidth="1"/>
    <col min="16118" max="16118" width="12" style="65" customWidth="1"/>
    <col min="16119" max="16384" width="7.75833333333333" style="65"/>
  </cols>
  <sheetData>
    <row r="1" ht="67.15" customHeight="1" spans="1:15">
      <c r="A1" s="67" t="s">
        <v>427</v>
      </c>
      <c r="B1" s="67"/>
      <c r="C1" s="67"/>
      <c r="D1" s="67"/>
      <c r="E1" s="67"/>
      <c r="F1" s="67"/>
      <c r="G1" s="67"/>
      <c r="H1" s="67"/>
      <c r="I1" s="67"/>
      <c r="J1" s="67"/>
      <c r="K1" s="67"/>
      <c r="L1" s="67"/>
      <c r="M1" s="67"/>
      <c r="N1" s="67"/>
      <c r="O1" s="67"/>
    </row>
    <row r="2" ht="15.6" customHeight="1" spans="1:15">
      <c r="A2" s="68" t="s">
        <v>428</v>
      </c>
      <c r="B2" s="68" t="s">
        <v>132</v>
      </c>
      <c r="C2" s="68"/>
      <c r="D2" s="68"/>
      <c r="E2" s="68"/>
      <c r="F2" s="68"/>
      <c r="G2" s="68"/>
      <c r="H2" s="68"/>
      <c r="I2" s="68"/>
      <c r="J2" s="68"/>
      <c r="K2" s="68"/>
      <c r="L2" s="68"/>
      <c r="M2" s="68"/>
      <c r="N2" s="68"/>
      <c r="O2" s="68"/>
    </row>
    <row r="3" ht="15.6" customHeight="1" spans="1:15">
      <c r="A3" s="68" t="s">
        <v>429</v>
      </c>
      <c r="B3" s="68" t="s">
        <v>430</v>
      </c>
      <c r="C3" s="68"/>
      <c r="D3" s="68"/>
      <c r="E3" s="68"/>
      <c r="F3" s="68"/>
      <c r="G3" s="68"/>
      <c r="H3" s="68" t="s">
        <v>431</v>
      </c>
      <c r="I3" s="68"/>
      <c r="J3" s="68">
        <v>15101878562</v>
      </c>
      <c r="K3" s="68"/>
      <c r="L3" s="68"/>
      <c r="M3" s="68"/>
      <c r="N3" s="68"/>
      <c r="O3" s="68"/>
    </row>
    <row r="4" ht="28" customHeight="1" spans="1:15">
      <c r="A4" s="68" t="s">
        <v>432</v>
      </c>
      <c r="B4" s="68" t="s">
        <v>433</v>
      </c>
      <c r="C4" s="68"/>
      <c r="D4" s="69" t="s">
        <v>434</v>
      </c>
      <c r="E4" s="69"/>
      <c r="F4" s="69"/>
      <c r="G4" s="69"/>
      <c r="H4" s="69"/>
      <c r="I4" s="69"/>
      <c r="J4" s="69"/>
      <c r="K4" s="69"/>
      <c r="L4" s="69"/>
      <c r="M4" s="69"/>
      <c r="N4" s="69"/>
      <c r="O4" s="69"/>
    </row>
    <row r="5" ht="315" customHeight="1" spans="1:15">
      <c r="A5" s="68"/>
      <c r="B5" s="68" t="s">
        <v>435</v>
      </c>
      <c r="C5" s="68"/>
      <c r="D5" s="69" t="s">
        <v>436</v>
      </c>
      <c r="E5" s="69"/>
      <c r="F5" s="69"/>
      <c r="G5" s="69"/>
      <c r="H5" s="69"/>
      <c r="I5" s="69"/>
      <c r="J5" s="69"/>
      <c r="K5" s="69"/>
      <c r="L5" s="69"/>
      <c r="M5" s="69"/>
      <c r="N5" s="69"/>
      <c r="O5" s="69"/>
    </row>
    <row r="6" ht="26" customHeight="1" spans="1:15">
      <c r="A6" s="68"/>
      <c r="B6" s="68" t="s">
        <v>437</v>
      </c>
      <c r="C6" s="68"/>
      <c r="D6" s="69" t="s">
        <v>438</v>
      </c>
      <c r="E6" s="69"/>
      <c r="F6" s="69"/>
      <c r="G6" s="69"/>
      <c r="H6" s="69"/>
      <c r="I6" s="69"/>
      <c r="J6" s="69"/>
      <c r="K6" s="69"/>
      <c r="L6" s="69"/>
      <c r="M6" s="69"/>
      <c r="N6" s="69"/>
      <c r="O6" s="69"/>
    </row>
    <row r="7" ht="26" customHeight="1" spans="1:15">
      <c r="A7" s="68"/>
      <c r="B7" s="68" t="s">
        <v>439</v>
      </c>
      <c r="C7" s="68"/>
      <c r="D7" s="69" t="s">
        <v>438</v>
      </c>
      <c r="E7" s="69"/>
      <c r="F7" s="69"/>
      <c r="G7" s="69"/>
      <c r="H7" s="69"/>
      <c r="I7" s="69"/>
      <c r="J7" s="69"/>
      <c r="K7" s="69"/>
      <c r="L7" s="69"/>
      <c r="M7" s="69"/>
      <c r="N7" s="69"/>
      <c r="O7" s="69"/>
    </row>
    <row r="8" ht="81" customHeight="1" spans="1:15">
      <c r="A8" s="68" t="s">
        <v>440</v>
      </c>
      <c r="B8" s="70" t="s">
        <v>441</v>
      </c>
      <c r="C8" s="71"/>
      <c r="D8" s="71"/>
      <c r="E8" s="71"/>
      <c r="F8" s="71"/>
      <c r="G8" s="71"/>
      <c r="H8" s="71"/>
      <c r="I8" s="71"/>
      <c r="J8" s="71"/>
      <c r="K8" s="71"/>
      <c r="L8" s="71"/>
      <c r="M8" s="71"/>
      <c r="N8" s="71"/>
      <c r="O8" s="85"/>
    </row>
    <row r="9" ht="26" customHeight="1" spans="1:15">
      <c r="A9" s="68" t="s">
        <v>442</v>
      </c>
      <c r="B9" s="68" t="s">
        <v>443</v>
      </c>
      <c r="C9" s="68"/>
      <c r="D9" s="69" t="s">
        <v>378</v>
      </c>
      <c r="E9" s="69"/>
      <c r="F9" s="69"/>
      <c r="G9" s="69"/>
      <c r="H9" s="69"/>
      <c r="I9" s="69"/>
      <c r="J9" s="69"/>
      <c r="K9" s="69"/>
      <c r="L9" s="69"/>
      <c r="M9" s="69"/>
      <c r="N9" s="69"/>
      <c r="O9" s="69"/>
    </row>
    <row r="10" ht="26" customHeight="1" spans="1:15">
      <c r="A10" s="68"/>
      <c r="B10" s="68" t="s">
        <v>444</v>
      </c>
      <c r="C10" s="68"/>
      <c r="D10" s="69" t="s">
        <v>445</v>
      </c>
      <c r="E10" s="69"/>
      <c r="F10" s="69"/>
      <c r="G10" s="69"/>
      <c r="H10" s="69"/>
      <c r="I10" s="69"/>
      <c r="J10" s="69"/>
      <c r="K10" s="69"/>
      <c r="L10" s="69"/>
      <c r="M10" s="69"/>
      <c r="N10" s="69"/>
      <c r="O10" s="69"/>
    </row>
    <row r="11" ht="26" customHeight="1" spans="1:15">
      <c r="A11" s="68"/>
      <c r="B11" s="68" t="s">
        <v>446</v>
      </c>
      <c r="C11" s="68"/>
      <c r="D11" s="69" t="s">
        <v>447</v>
      </c>
      <c r="E11" s="69"/>
      <c r="F11" s="69"/>
      <c r="G11" s="69"/>
      <c r="H11" s="69"/>
      <c r="I11" s="69"/>
      <c r="J11" s="69"/>
      <c r="K11" s="69"/>
      <c r="L11" s="69"/>
      <c r="M11" s="69"/>
      <c r="N11" s="69"/>
      <c r="O11" s="69"/>
    </row>
    <row r="12" ht="26" customHeight="1" spans="1:15">
      <c r="A12" s="68"/>
      <c r="B12" s="68" t="s">
        <v>448</v>
      </c>
      <c r="C12" s="68"/>
      <c r="D12" s="69" t="s">
        <v>169</v>
      </c>
      <c r="E12" s="69"/>
      <c r="F12" s="69"/>
      <c r="G12" s="69"/>
      <c r="H12" s="69"/>
      <c r="I12" s="69"/>
      <c r="J12" s="69"/>
      <c r="K12" s="69"/>
      <c r="L12" s="69"/>
      <c r="M12" s="69"/>
      <c r="N12" s="69"/>
      <c r="O12" s="69"/>
    </row>
    <row r="13" ht="26" customHeight="1" spans="1:15">
      <c r="A13" s="68"/>
      <c r="B13" s="68" t="s">
        <v>449</v>
      </c>
      <c r="C13" s="68"/>
      <c r="D13" s="69" t="s">
        <v>450</v>
      </c>
      <c r="E13" s="69"/>
      <c r="F13" s="69"/>
      <c r="G13" s="69"/>
      <c r="H13" s="69"/>
      <c r="I13" s="69"/>
      <c r="J13" s="69"/>
      <c r="K13" s="69"/>
      <c r="L13" s="69"/>
      <c r="M13" s="69"/>
      <c r="N13" s="69"/>
      <c r="O13" s="69"/>
    </row>
    <row r="14" ht="21" customHeight="1" spans="1:15">
      <c r="A14" s="68"/>
      <c r="B14" s="68" t="s">
        <v>451</v>
      </c>
      <c r="C14" s="68"/>
      <c r="D14" s="68" t="s">
        <v>452</v>
      </c>
      <c r="E14" s="68"/>
      <c r="F14" s="68"/>
      <c r="G14" s="68"/>
      <c r="H14" s="72" t="s">
        <v>453</v>
      </c>
      <c r="I14" s="72"/>
      <c r="J14" s="72"/>
      <c r="K14" s="72"/>
      <c r="L14" s="84"/>
      <c r="M14" s="86"/>
      <c r="N14" s="72"/>
      <c r="O14" s="72"/>
    </row>
    <row r="15" ht="21" customHeight="1" spans="1:15">
      <c r="A15" s="68"/>
      <c r="B15" s="68"/>
      <c r="C15" s="68"/>
      <c r="D15" s="68"/>
      <c r="E15" s="68"/>
      <c r="F15" s="68"/>
      <c r="G15" s="68"/>
      <c r="H15" s="68" t="s">
        <v>454</v>
      </c>
      <c r="I15" s="68"/>
      <c r="J15" s="68"/>
      <c r="K15" s="68" t="s">
        <v>455</v>
      </c>
      <c r="L15" s="68"/>
      <c r="M15" s="68"/>
      <c r="N15" s="68" t="s">
        <v>456</v>
      </c>
      <c r="O15" s="68"/>
    </row>
    <row r="16" ht="21" customHeight="1" spans="1:15">
      <c r="A16" s="68"/>
      <c r="B16" s="68">
        <v>58</v>
      </c>
      <c r="C16" s="68"/>
      <c r="D16" s="68">
        <v>79</v>
      </c>
      <c r="E16" s="68"/>
      <c r="F16" s="68"/>
      <c r="G16" s="68"/>
      <c r="H16" s="68">
        <v>19</v>
      </c>
      <c r="I16" s="68"/>
      <c r="J16" s="68"/>
      <c r="K16" s="68">
        <v>39</v>
      </c>
      <c r="L16" s="68"/>
      <c r="M16" s="68"/>
      <c r="N16" s="68">
        <v>21</v>
      </c>
      <c r="O16" s="68"/>
    </row>
    <row r="17" ht="26" customHeight="1" spans="1:15">
      <c r="A17" s="68" t="s">
        <v>457</v>
      </c>
      <c r="B17" s="69" t="s">
        <v>458</v>
      </c>
      <c r="C17" s="69"/>
      <c r="D17" s="69"/>
      <c r="E17" s="69"/>
      <c r="F17" s="69"/>
      <c r="G17" s="69"/>
      <c r="H17" s="69"/>
      <c r="I17" s="69"/>
      <c r="J17" s="69"/>
      <c r="K17" s="69"/>
      <c r="L17" s="69"/>
      <c r="M17" s="69"/>
      <c r="N17" s="69"/>
      <c r="O17" s="69"/>
    </row>
    <row r="18" ht="26" customHeight="1" spans="1:15">
      <c r="A18" s="68" t="s">
        <v>459</v>
      </c>
      <c r="B18" s="68" t="s">
        <v>460</v>
      </c>
      <c r="C18" s="68"/>
      <c r="D18" s="68" t="s">
        <v>461</v>
      </c>
      <c r="E18" s="68"/>
      <c r="F18" s="68"/>
      <c r="G18" s="68"/>
      <c r="H18" s="68" t="s">
        <v>462</v>
      </c>
      <c r="I18" s="68"/>
      <c r="J18" s="68" t="s">
        <v>463</v>
      </c>
      <c r="K18" s="68"/>
      <c r="L18" s="68"/>
      <c r="M18" s="68" t="s">
        <v>464</v>
      </c>
      <c r="N18" s="68"/>
      <c r="O18" s="68"/>
    </row>
    <row r="19" ht="26" customHeight="1" spans="1:15">
      <c r="A19" s="68"/>
      <c r="B19" s="73">
        <v>1789.07</v>
      </c>
      <c r="C19" s="73"/>
      <c r="D19" s="73" t="s">
        <v>169</v>
      </c>
      <c r="E19" s="73"/>
      <c r="F19" s="73"/>
      <c r="G19" s="73"/>
      <c r="H19" s="73" t="s">
        <v>169</v>
      </c>
      <c r="I19" s="73"/>
      <c r="J19" s="73" t="s">
        <v>169</v>
      </c>
      <c r="K19" s="73"/>
      <c r="L19" s="73"/>
      <c r="M19" s="73" t="s">
        <v>169</v>
      </c>
      <c r="N19" s="73"/>
      <c r="O19" s="73"/>
    </row>
    <row r="20" ht="26" customHeight="1" spans="1:15">
      <c r="A20" s="68" t="s">
        <v>465</v>
      </c>
      <c r="B20" s="68" t="s">
        <v>466</v>
      </c>
      <c r="C20" s="68"/>
      <c r="D20" s="68"/>
      <c r="E20" s="68"/>
      <c r="F20" s="68"/>
      <c r="G20" s="68"/>
      <c r="H20" s="68" t="s">
        <v>467</v>
      </c>
      <c r="I20" s="68"/>
      <c r="J20" s="68"/>
      <c r="K20" s="68"/>
      <c r="L20" s="68"/>
      <c r="M20" s="68"/>
      <c r="N20" s="68"/>
      <c r="O20" s="68"/>
    </row>
    <row r="21" ht="26" customHeight="1" spans="1:15">
      <c r="A21" s="68"/>
      <c r="B21" s="68" t="s">
        <v>468</v>
      </c>
      <c r="C21" s="68"/>
      <c r="D21" s="73"/>
      <c r="E21" s="73"/>
      <c r="F21" s="73"/>
      <c r="G21" s="73"/>
      <c r="H21" s="68" t="s">
        <v>469</v>
      </c>
      <c r="I21" s="68"/>
      <c r="J21" s="73">
        <v>1098.22</v>
      </c>
      <c r="K21" s="73"/>
      <c r="L21" s="73"/>
      <c r="M21" s="73"/>
      <c r="N21" s="73"/>
      <c r="O21" s="73"/>
    </row>
    <row r="22" ht="26" customHeight="1" spans="1:15">
      <c r="A22" s="68"/>
      <c r="B22" s="68" t="s">
        <v>470</v>
      </c>
      <c r="C22" s="68"/>
      <c r="D22" s="73">
        <v>1372.3</v>
      </c>
      <c r="E22" s="73"/>
      <c r="F22" s="73"/>
      <c r="G22" s="73"/>
      <c r="H22" s="68" t="s">
        <v>188</v>
      </c>
      <c r="I22" s="68"/>
      <c r="J22" s="73">
        <v>82.08</v>
      </c>
      <c r="K22" s="73"/>
      <c r="L22" s="73"/>
      <c r="M22" s="73"/>
      <c r="N22" s="73"/>
      <c r="O22" s="73"/>
    </row>
    <row r="23" ht="26" customHeight="1" spans="1:15">
      <c r="A23" s="68"/>
      <c r="B23" s="68" t="s">
        <v>471</v>
      </c>
      <c r="C23" s="68"/>
      <c r="D23" s="73" t="s">
        <v>169</v>
      </c>
      <c r="E23" s="73"/>
      <c r="F23" s="73"/>
      <c r="G23" s="73"/>
      <c r="H23" s="68" t="s">
        <v>472</v>
      </c>
      <c r="I23" s="68"/>
      <c r="J23" s="73">
        <v>192</v>
      </c>
      <c r="K23" s="73"/>
      <c r="L23" s="73"/>
      <c r="M23" s="73"/>
      <c r="N23" s="73"/>
      <c r="O23" s="73"/>
    </row>
    <row r="24" ht="26" customHeight="1" spans="1:15">
      <c r="A24" s="68"/>
      <c r="B24" s="68" t="s">
        <v>473</v>
      </c>
      <c r="C24" s="68"/>
      <c r="D24" s="73">
        <v>1372.3</v>
      </c>
      <c r="E24" s="73"/>
      <c r="F24" s="73"/>
      <c r="G24" s="73"/>
      <c r="H24" s="68" t="s">
        <v>474</v>
      </c>
      <c r="I24" s="68"/>
      <c r="J24" s="73">
        <f>J21+J22+J23</f>
        <v>1372.3</v>
      </c>
      <c r="K24" s="73"/>
      <c r="L24" s="73"/>
      <c r="M24" s="73"/>
      <c r="N24" s="73"/>
      <c r="O24" s="73"/>
    </row>
    <row r="25" ht="26" customHeight="1" spans="1:15">
      <c r="A25" s="68" t="s">
        <v>475</v>
      </c>
      <c r="B25" s="68" t="s">
        <v>169</v>
      </c>
      <c r="C25" s="68"/>
      <c r="D25" s="68"/>
      <c r="E25" s="68"/>
      <c r="F25" s="68"/>
      <c r="G25" s="68"/>
      <c r="H25" s="68"/>
      <c r="I25" s="68"/>
      <c r="J25" s="68"/>
      <c r="K25" s="68"/>
      <c r="L25" s="68"/>
      <c r="M25" s="68"/>
      <c r="N25" s="68"/>
      <c r="O25" s="68"/>
    </row>
    <row r="26" ht="18.4" customHeight="1" spans="1:15">
      <c r="A26" s="74" t="s">
        <v>476</v>
      </c>
      <c r="B26" s="74"/>
      <c r="C26" s="74"/>
      <c r="D26" s="74"/>
      <c r="E26" s="74" t="s">
        <v>477</v>
      </c>
      <c r="F26" s="74"/>
      <c r="G26" s="74"/>
      <c r="H26" s="74"/>
      <c r="I26" s="74" t="s">
        <v>478</v>
      </c>
      <c r="J26" s="74"/>
      <c r="K26" s="74"/>
      <c r="L26" s="74"/>
      <c r="M26" s="74" t="s">
        <v>479</v>
      </c>
      <c r="N26" s="74"/>
      <c r="O26" s="74"/>
    </row>
    <row r="27" ht="15.6" customHeight="1" spans="1:15">
      <c r="A27" s="75" t="s">
        <v>480</v>
      </c>
      <c r="B27" s="75"/>
      <c r="C27" s="75"/>
      <c r="D27" s="75"/>
      <c r="E27" s="75" t="s">
        <v>481</v>
      </c>
      <c r="F27" s="75"/>
      <c r="G27" s="75"/>
      <c r="H27" s="75"/>
      <c r="I27" s="75" t="s">
        <v>482</v>
      </c>
      <c r="J27" s="75"/>
      <c r="K27" s="75"/>
      <c r="L27" s="75"/>
      <c r="M27" s="75" t="s">
        <v>483</v>
      </c>
      <c r="N27" s="75"/>
      <c r="O27" s="75"/>
    </row>
    <row r="28" ht="15.6" customHeight="1" spans="1:15">
      <c r="A28" s="75"/>
      <c r="B28" s="75"/>
      <c r="C28" s="75"/>
      <c r="D28" s="75"/>
      <c r="E28" s="75"/>
      <c r="F28" s="75"/>
      <c r="G28" s="75"/>
      <c r="H28" s="75"/>
      <c r="I28" s="75" t="s">
        <v>484</v>
      </c>
      <c r="J28" s="75"/>
      <c r="K28" s="75"/>
      <c r="L28" s="75"/>
      <c r="M28" s="75" t="s">
        <v>483</v>
      </c>
      <c r="N28" s="75"/>
      <c r="O28" s="75"/>
    </row>
    <row r="29" ht="15.6" customHeight="1" spans="1:15">
      <c r="A29" s="75"/>
      <c r="B29" s="75"/>
      <c r="C29" s="75"/>
      <c r="D29" s="75"/>
      <c r="E29" s="75"/>
      <c r="F29" s="75"/>
      <c r="G29" s="75"/>
      <c r="H29" s="75"/>
      <c r="I29" s="75" t="s">
        <v>485</v>
      </c>
      <c r="J29" s="75"/>
      <c r="K29" s="75"/>
      <c r="L29" s="75"/>
      <c r="M29" s="75" t="s">
        <v>486</v>
      </c>
      <c r="N29" s="75"/>
      <c r="O29" s="75"/>
    </row>
    <row r="30" ht="15.6" customHeight="1" spans="1:15">
      <c r="A30" s="75"/>
      <c r="B30" s="75"/>
      <c r="C30" s="75"/>
      <c r="D30" s="75"/>
      <c r="E30" s="75"/>
      <c r="F30" s="75"/>
      <c r="G30" s="75"/>
      <c r="H30" s="75"/>
      <c r="I30" s="75" t="s">
        <v>487</v>
      </c>
      <c r="J30" s="75"/>
      <c r="K30" s="75"/>
      <c r="L30" s="75"/>
      <c r="M30" s="75" t="s">
        <v>488</v>
      </c>
      <c r="N30" s="75"/>
      <c r="O30" s="75"/>
    </row>
    <row r="31" ht="15.6" customHeight="1" spans="1:15">
      <c r="A31" s="75"/>
      <c r="B31" s="75"/>
      <c r="C31" s="75"/>
      <c r="D31" s="75"/>
      <c r="E31" s="75" t="s">
        <v>489</v>
      </c>
      <c r="F31" s="75"/>
      <c r="G31" s="75"/>
      <c r="H31" s="75"/>
      <c r="I31" s="75" t="s">
        <v>490</v>
      </c>
      <c r="J31" s="75"/>
      <c r="K31" s="75"/>
      <c r="L31" s="75"/>
      <c r="M31" s="75" t="s">
        <v>491</v>
      </c>
      <c r="N31" s="75"/>
      <c r="O31" s="75"/>
    </row>
    <row r="32" ht="15.6" customHeight="1" spans="1:15">
      <c r="A32" s="75"/>
      <c r="B32" s="75"/>
      <c r="C32" s="75"/>
      <c r="D32" s="75"/>
      <c r="E32" s="75"/>
      <c r="F32" s="75"/>
      <c r="G32" s="75"/>
      <c r="H32" s="75"/>
      <c r="I32" s="75" t="s">
        <v>492</v>
      </c>
      <c r="J32" s="75"/>
      <c r="K32" s="75"/>
      <c r="L32" s="75"/>
      <c r="M32" s="75" t="s">
        <v>493</v>
      </c>
      <c r="N32" s="75"/>
      <c r="O32" s="75"/>
    </row>
    <row r="33" ht="15.6" customHeight="1" spans="1:15">
      <c r="A33" s="75"/>
      <c r="B33" s="75"/>
      <c r="C33" s="75"/>
      <c r="D33" s="75"/>
      <c r="E33" s="75" t="s">
        <v>494</v>
      </c>
      <c r="F33" s="75"/>
      <c r="G33" s="75"/>
      <c r="H33" s="75"/>
      <c r="I33" s="75" t="s">
        <v>495</v>
      </c>
      <c r="J33" s="75"/>
      <c r="K33" s="75"/>
      <c r="L33" s="75"/>
      <c r="M33" s="75" t="s">
        <v>493</v>
      </c>
      <c r="N33" s="75"/>
      <c r="O33" s="75"/>
    </row>
    <row r="34" ht="15.6" customHeight="1" spans="1:15">
      <c r="A34" s="75"/>
      <c r="B34" s="75"/>
      <c r="C34" s="75"/>
      <c r="D34" s="75"/>
      <c r="E34" s="75" t="s">
        <v>496</v>
      </c>
      <c r="F34" s="75"/>
      <c r="G34" s="75"/>
      <c r="H34" s="75"/>
      <c r="I34" s="75" t="s">
        <v>497</v>
      </c>
      <c r="J34" s="75"/>
      <c r="K34" s="75"/>
      <c r="L34" s="75"/>
      <c r="M34" s="75" t="s">
        <v>493</v>
      </c>
      <c r="N34" s="75"/>
      <c r="O34" s="75"/>
    </row>
    <row r="35" ht="15.6" customHeight="1" spans="1:15">
      <c r="A35" s="75"/>
      <c r="B35" s="75"/>
      <c r="C35" s="75"/>
      <c r="D35" s="75"/>
      <c r="E35" s="75" t="s">
        <v>498</v>
      </c>
      <c r="F35" s="75"/>
      <c r="G35" s="75"/>
      <c r="H35" s="75"/>
      <c r="I35" s="75" t="s">
        <v>499</v>
      </c>
      <c r="J35" s="75"/>
      <c r="K35" s="75"/>
      <c r="L35" s="75"/>
      <c r="M35" s="75" t="s">
        <v>486</v>
      </c>
      <c r="N35" s="75"/>
      <c r="O35" s="75"/>
    </row>
    <row r="36" ht="15.6" customHeight="1" spans="1:15">
      <c r="A36" s="75"/>
      <c r="B36" s="75"/>
      <c r="C36" s="75"/>
      <c r="D36" s="75"/>
      <c r="E36" s="75" t="s">
        <v>500</v>
      </c>
      <c r="F36" s="75"/>
      <c r="G36" s="75"/>
      <c r="H36" s="75"/>
      <c r="I36" s="75" t="s">
        <v>501</v>
      </c>
      <c r="J36" s="75"/>
      <c r="K36" s="75"/>
      <c r="L36" s="75"/>
      <c r="M36" s="75" t="s">
        <v>491</v>
      </c>
      <c r="N36" s="75"/>
      <c r="O36" s="75"/>
    </row>
    <row r="37" ht="15.6" customHeight="1" spans="1:15">
      <c r="A37" s="75" t="s">
        <v>502</v>
      </c>
      <c r="B37" s="75"/>
      <c r="C37" s="75"/>
      <c r="D37" s="75"/>
      <c r="E37" s="75" t="s">
        <v>503</v>
      </c>
      <c r="F37" s="75"/>
      <c r="G37" s="75"/>
      <c r="H37" s="75"/>
      <c r="I37" s="75" t="s">
        <v>504</v>
      </c>
      <c r="J37" s="75"/>
      <c r="K37" s="75"/>
      <c r="L37" s="75"/>
      <c r="M37" s="75" t="s">
        <v>505</v>
      </c>
      <c r="N37" s="75"/>
      <c r="O37" s="75"/>
    </row>
    <row r="38" ht="15.6" customHeight="1" spans="1:15">
      <c r="A38" s="75"/>
      <c r="B38" s="75"/>
      <c r="C38" s="75"/>
      <c r="D38" s="75"/>
      <c r="E38" s="75"/>
      <c r="F38" s="75"/>
      <c r="G38" s="75"/>
      <c r="H38" s="75"/>
      <c r="I38" s="75" t="s">
        <v>506</v>
      </c>
      <c r="J38" s="75"/>
      <c r="K38" s="75"/>
      <c r="L38" s="75"/>
      <c r="M38" s="75" t="s">
        <v>507</v>
      </c>
      <c r="N38" s="75"/>
      <c r="O38" s="75"/>
    </row>
    <row r="39" ht="15.6" customHeight="1" spans="1:15">
      <c r="A39" s="75"/>
      <c r="B39" s="75"/>
      <c r="C39" s="75"/>
      <c r="D39" s="75"/>
      <c r="E39" s="75"/>
      <c r="F39" s="75"/>
      <c r="G39" s="75"/>
      <c r="H39" s="75"/>
      <c r="I39" s="75" t="s">
        <v>508</v>
      </c>
      <c r="J39" s="75"/>
      <c r="K39" s="75"/>
      <c r="L39" s="75"/>
      <c r="M39" s="75" t="s">
        <v>509</v>
      </c>
      <c r="N39" s="75"/>
      <c r="O39" s="75"/>
    </row>
    <row r="40" ht="15.6" customHeight="1" spans="1:15">
      <c r="A40" s="75"/>
      <c r="B40" s="75"/>
      <c r="C40" s="75"/>
      <c r="D40" s="75"/>
      <c r="E40" s="75"/>
      <c r="F40" s="75"/>
      <c r="G40" s="75"/>
      <c r="H40" s="75"/>
      <c r="I40" s="75" t="s">
        <v>510</v>
      </c>
      <c r="J40" s="75"/>
      <c r="K40" s="75"/>
      <c r="L40" s="75"/>
      <c r="M40" s="75" t="s">
        <v>511</v>
      </c>
      <c r="N40" s="75"/>
      <c r="O40" s="75"/>
    </row>
    <row r="41" ht="15.6" customHeight="1" spans="1:15">
      <c r="A41" s="75"/>
      <c r="B41" s="75"/>
      <c r="C41" s="75"/>
      <c r="D41" s="75"/>
      <c r="E41" s="75"/>
      <c r="F41" s="75"/>
      <c r="G41" s="75"/>
      <c r="H41" s="75"/>
      <c r="I41" s="75" t="s">
        <v>512</v>
      </c>
      <c r="J41" s="75"/>
      <c r="K41" s="75"/>
      <c r="L41" s="75"/>
      <c r="M41" s="68" t="s">
        <v>483</v>
      </c>
      <c r="N41" s="68"/>
      <c r="O41" s="68"/>
    </row>
    <row r="42" ht="15.6" customHeight="1" spans="1:15">
      <c r="A42" s="75"/>
      <c r="B42" s="75"/>
      <c r="C42" s="75"/>
      <c r="D42" s="75"/>
      <c r="E42" s="75"/>
      <c r="F42" s="75"/>
      <c r="G42" s="75"/>
      <c r="H42" s="75"/>
      <c r="I42" s="75" t="s">
        <v>513</v>
      </c>
      <c r="J42" s="75"/>
      <c r="K42" s="75"/>
      <c r="L42" s="75"/>
      <c r="M42" s="75" t="s">
        <v>514</v>
      </c>
      <c r="N42" s="75"/>
      <c r="O42" s="75"/>
    </row>
    <row r="43" ht="15.6" customHeight="1" spans="1:15">
      <c r="A43" s="75"/>
      <c r="B43" s="75"/>
      <c r="C43" s="75"/>
      <c r="D43" s="75"/>
      <c r="E43" s="75"/>
      <c r="F43" s="75"/>
      <c r="G43" s="75"/>
      <c r="H43" s="75"/>
      <c r="I43" s="75" t="s">
        <v>515</v>
      </c>
      <c r="J43" s="75"/>
      <c r="K43" s="75"/>
      <c r="L43" s="75"/>
      <c r="M43" s="75" t="s">
        <v>516</v>
      </c>
      <c r="N43" s="75"/>
      <c r="O43" s="75"/>
    </row>
    <row r="44" ht="15.6" customHeight="1" spans="1:15">
      <c r="A44" s="75"/>
      <c r="B44" s="75"/>
      <c r="C44" s="75"/>
      <c r="D44" s="75"/>
      <c r="E44" s="75" t="s">
        <v>517</v>
      </c>
      <c r="F44" s="75"/>
      <c r="G44" s="75"/>
      <c r="H44" s="75"/>
      <c r="I44" s="75" t="s">
        <v>518</v>
      </c>
      <c r="J44" s="75"/>
      <c r="K44" s="75"/>
      <c r="L44" s="75"/>
      <c r="M44" s="75" t="s">
        <v>509</v>
      </c>
      <c r="N44" s="75"/>
      <c r="O44" s="75"/>
    </row>
    <row r="45" ht="15.6" customHeight="1" spans="1:15">
      <c r="A45" s="75"/>
      <c r="B45" s="75"/>
      <c r="C45" s="75"/>
      <c r="D45" s="75"/>
      <c r="E45" s="75"/>
      <c r="F45" s="75"/>
      <c r="G45" s="75"/>
      <c r="H45" s="75"/>
      <c r="I45" s="75" t="s">
        <v>519</v>
      </c>
      <c r="J45" s="75"/>
      <c r="K45" s="75"/>
      <c r="L45" s="75"/>
      <c r="M45" s="75" t="s">
        <v>520</v>
      </c>
      <c r="N45" s="75"/>
      <c r="O45" s="75"/>
    </row>
    <row r="46" ht="15.6" customHeight="1" spans="1:15">
      <c r="A46" s="75"/>
      <c r="B46" s="75"/>
      <c r="C46" s="75"/>
      <c r="D46" s="75"/>
      <c r="E46" s="75"/>
      <c r="F46" s="75"/>
      <c r="G46" s="75"/>
      <c r="H46" s="75"/>
      <c r="I46" s="75" t="s">
        <v>521</v>
      </c>
      <c r="J46" s="75"/>
      <c r="K46" s="75"/>
      <c r="L46" s="75"/>
      <c r="M46" s="75" t="s">
        <v>522</v>
      </c>
      <c r="N46" s="75"/>
      <c r="O46" s="75"/>
    </row>
    <row r="47" ht="15.6" customHeight="1" spans="1:15">
      <c r="A47" s="75"/>
      <c r="B47" s="75"/>
      <c r="C47" s="75"/>
      <c r="D47" s="75"/>
      <c r="E47" s="75" t="s">
        <v>523</v>
      </c>
      <c r="F47" s="75"/>
      <c r="G47" s="75"/>
      <c r="H47" s="75"/>
      <c r="I47" s="75" t="s">
        <v>524</v>
      </c>
      <c r="J47" s="75"/>
      <c r="K47" s="75"/>
      <c r="L47" s="75"/>
      <c r="M47" s="75" t="s">
        <v>507</v>
      </c>
      <c r="N47" s="75"/>
      <c r="O47" s="75"/>
    </row>
    <row r="48" ht="15.6" customHeight="1" spans="1:15">
      <c r="A48" s="75"/>
      <c r="B48" s="75"/>
      <c r="C48" s="75"/>
      <c r="D48" s="75"/>
      <c r="E48" s="75" t="s">
        <v>525</v>
      </c>
      <c r="F48" s="75"/>
      <c r="G48" s="75"/>
      <c r="H48" s="75"/>
      <c r="I48" s="75" t="s">
        <v>526</v>
      </c>
      <c r="J48" s="75"/>
      <c r="K48" s="75"/>
      <c r="L48" s="75"/>
      <c r="M48" s="75" t="s">
        <v>527</v>
      </c>
      <c r="N48" s="75"/>
      <c r="O48" s="75"/>
    </row>
    <row r="49" ht="15.6" customHeight="1" spans="1:15">
      <c r="A49" s="75"/>
      <c r="B49" s="75"/>
      <c r="C49" s="75"/>
      <c r="D49" s="75"/>
      <c r="E49" s="75"/>
      <c r="F49" s="75"/>
      <c r="G49" s="75"/>
      <c r="H49" s="75"/>
      <c r="I49" s="75" t="s">
        <v>528</v>
      </c>
      <c r="J49" s="75"/>
      <c r="K49" s="75"/>
      <c r="L49" s="75"/>
      <c r="M49" s="87" t="s">
        <v>529</v>
      </c>
      <c r="N49" s="87"/>
      <c r="O49" s="87"/>
    </row>
    <row r="50" ht="15.6" customHeight="1" spans="1:15">
      <c r="A50" s="75" t="s">
        <v>530</v>
      </c>
      <c r="B50" s="75"/>
      <c r="C50" s="75"/>
      <c r="D50" s="75"/>
      <c r="E50" s="68" t="s">
        <v>531</v>
      </c>
      <c r="F50" s="68"/>
      <c r="G50" s="68"/>
      <c r="H50" s="68"/>
      <c r="I50" s="68" t="s">
        <v>532</v>
      </c>
      <c r="J50" s="68"/>
      <c r="K50" s="68"/>
      <c r="L50" s="68"/>
      <c r="M50" s="68" t="s">
        <v>533</v>
      </c>
      <c r="N50" s="68"/>
      <c r="O50" s="68"/>
    </row>
    <row r="51" ht="15.6" customHeight="1" spans="1:15">
      <c r="A51" s="75"/>
      <c r="B51" s="75"/>
      <c r="C51" s="75"/>
      <c r="D51" s="75"/>
      <c r="E51" s="68"/>
      <c r="F51" s="68"/>
      <c r="G51" s="68"/>
      <c r="H51" s="68"/>
      <c r="I51" s="68" t="s">
        <v>534</v>
      </c>
      <c r="J51" s="68"/>
      <c r="K51" s="68"/>
      <c r="L51" s="68"/>
      <c r="M51" s="68" t="s">
        <v>535</v>
      </c>
      <c r="N51" s="68"/>
      <c r="O51" s="68"/>
    </row>
    <row r="52" ht="15.6" customHeight="1" spans="1:15">
      <c r="A52" s="75"/>
      <c r="B52" s="75"/>
      <c r="C52" s="75"/>
      <c r="D52" s="75"/>
      <c r="E52" s="68"/>
      <c r="F52" s="68"/>
      <c r="G52" s="68"/>
      <c r="H52" s="68"/>
      <c r="I52" s="68" t="s">
        <v>536</v>
      </c>
      <c r="J52" s="68"/>
      <c r="K52" s="68"/>
      <c r="L52" s="68"/>
      <c r="M52" s="68" t="s">
        <v>483</v>
      </c>
      <c r="N52" s="68"/>
      <c r="O52" s="68"/>
    </row>
    <row r="53" ht="14.25" customHeight="1" spans="1:15">
      <c r="A53" s="76"/>
      <c r="B53" s="75"/>
      <c r="C53" s="75"/>
      <c r="D53" s="75"/>
      <c r="E53" s="68" t="s">
        <v>537</v>
      </c>
      <c r="F53" s="68"/>
      <c r="G53" s="68"/>
      <c r="H53" s="68"/>
      <c r="I53" s="68" t="s">
        <v>538</v>
      </c>
      <c r="J53" s="68"/>
      <c r="K53" s="68"/>
      <c r="L53" s="68"/>
      <c r="M53" s="68" t="s">
        <v>533</v>
      </c>
      <c r="N53" s="68"/>
      <c r="O53" s="68"/>
    </row>
    <row r="54" ht="14.25" customHeight="1" spans="1:15">
      <c r="A54" s="77"/>
      <c r="B54" s="78"/>
      <c r="C54" s="78"/>
      <c r="D54" s="78"/>
      <c r="E54" s="79" t="s">
        <v>539</v>
      </c>
      <c r="F54" s="79"/>
      <c r="G54" s="79"/>
      <c r="H54" s="79"/>
      <c r="I54" s="79" t="s">
        <v>540</v>
      </c>
      <c r="J54" s="79"/>
      <c r="K54" s="79"/>
      <c r="L54" s="79"/>
      <c r="M54" s="79" t="s">
        <v>533</v>
      </c>
      <c r="N54" s="79"/>
      <c r="O54" s="79"/>
    </row>
    <row r="55" ht="24" customHeight="1" spans="1:15">
      <c r="A55" s="80" t="s">
        <v>541</v>
      </c>
      <c r="B55" s="81"/>
      <c r="C55" s="81"/>
      <c r="D55" s="82"/>
      <c r="E55" s="83"/>
      <c r="F55" s="83"/>
      <c r="G55" s="83"/>
      <c r="H55" s="84" t="s">
        <v>542</v>
      </c>
      <c r="I55" s="88">
        <v>15101878562</v>
      </c>
      <c r="J55" s="89"/>
      <c r="K55" s="89"/>
      <c r="L55" s="84" t="s">
        <v>543</v>
      </c>
      <c r="M55" s="86"/>
      <c r="N55" s="88" t="s">
        <v>544</v>
      </c>
      <c r="O55" s="90"/>
    </row>
    <row r="56" ht="24" customHeight="1" spans="1:15">
      <c r="A56" s="80" t="s">
        <v>545</v>
      </c>
      <c r="B56" s="81"/>
      <c r="C56" s="81"/>
      <c r="D56" s="82"/>
      <c r="E56" s="83"/>
      <c r="F56" s="83"/>
      <c r="G56" s="83"/>
      <c r="H56" s="84" t="s">
        <v>542</v>
      </c>
      <c r="I56" s="88">
        <v>15352347688</v>
      </c>
      <c r="J56" s="89"/>
      <c r="K56" s="89"/>
      <c r="L56" s="84" t="s">
        <v>546</v>
      </c>
      <c r="M56" s="86"/>
      <c r="N56" s="88" t="s">
        <v>544</v>
      </c>
      <c r="O56" s="90"/>
    </row>
    <row r="57" ht="24" customHeight="1" spans="1:15">
      <c r="A57" s="80" t="s">
        <v>547</v>
      </c>
      <c r="B57" s="81"/>
      <c r="C57" s="81"/>
      <c r="D57" s="82"/>
      <c r="E57" s="83"/>
      <c r="F57" s="83"/>
      <c r="G57" s="83"/>
      <c r="H57" s="84" t="s">
        <v>542</v>
      </c>
      <c r="I57" s="88"/>
      <c r="J57" s="89"/>
      <c r="K57" s="89"/>
      <c r="L57" s="84" t="s">
        <v>546</v>
      </c>
      <c r="M57" s="86"/>
      <c r="N57" s="88"/>
      <c r="O57" s="90"/>
    </row>
  </sheetData>
  <mergeCells count="159">
    <mergeCell ref="A1:O1"/>
    <mergeCell ref="B2:O2"/>
    <mergeCell ref="B3:G3"/>
    <mergeCell ref="H3:I3"/>
    <mergeCell ref="J3:O3"/>
    <mergeCell ref="B4:C4"/>
    <mergeCell ref="D4:O4"/>
    <mergeCell ref="B5:C5"/>
    <mergeCell ref="D5:O5"/>
    <mergeCell ref="B6:C6"/>
    <mergeCell ref="D6:O6"/>
    <mergeCell ref="B7:C7"/>
    <mergeCell ref="D7:O7"/>
    <mergeCell ref="B8:O8"/>
    <mergeCell ref="B9:C9"/>
    <mergeCell ref="D9:O9"/>
    <mergeCell ref="B10:C10"/>
    <mergeCell ref="D10:O10"/>
    <mergeCell ref="B11:C11"/>
    <mergeCell ref="D11:O11"/>
    <mergeCell ref="B12:C12"/>
    <mergeCell ref="D12:O12"/>
    <mergeCell ref="B13:C13"/>
    <mergeCell ref="D13:O13"/>
    <mergeCell ref="L14:M14"/>
    <mergeCell ref="H15:J15"/>
    <mergeCell ref="K15:M15"/>
    <mergeCell ref="N15:O15"/>
    <mergeCell ref="B16:C16"/>
    <mergeCell ref="D16:G16"/>
    <mergeCell ref="H16:J16"/>
    <mergeCell ref="K16:M16"/>
    <mergeCell ref="N16:O16"/>
    <mergeCell ref="B17:O17"/>
    <mergeCell ref="B18:C18"/>
    <mergeCell ref="D18:G18"/>
    <mergeCell ref="H18:I18"/>
    <mergeCell ref="J18:L18"/>
    <mergeCell ref="M18:O18"/>
    <mergeCell ref="B19:C19"/>
    <mergeCell ref="D19:G19"/>
    <mergeCell ref="H19:I19"/>
    <mergeCell ref="J19:L19"/>
    <mergeCell ref="M19:O19"/>
    <mergeCell ref="B20:G20"/>
    <mergeCell ref="H20:O20"/>
    <mergeCell ref="B21:C21"/>
    <mergeCell ref="D21:G21"/>
    <mergeCell ref="H21:I21"/>
    <mergeCell ref="J21:O21"/>
    <mergeCell ref="B22:C22"/>
    <mergeCell ref="D22:G22"/>
    <mergeCell ref="H22:I22"/>
    <mergeCell ref="J22:O22"/>
    <mergeCell ref="B23:C23"/>
    <mergeCell ref="D23:G23"/>
    <mergeCell ref="H23:I23"/>
    <mergeCell ref="J23:O23"/>
    <mergeCell ref="B24:C24"/>
    <mergeCell ref="D24:G24"/>
    <mergeCell ref="H24:I24"/>
    <mergeCell ref="J24:O24"/>
    <mergeCell ref="B25:O25"/>
    <mergeCell ref="A26:D26"/>
    <mergeCell ref="E26:H26"/>
    <mergeCell ref="I26:L26"/>
    <mergeCell ref="M26:O26"/>
    <mergeCell ref="I27:L27"/>
    <mergeCell ref="M27:O27"/>
    <mergeCell ref="I28:L28"/>
    <mergeCell ref="M28:O28"/>
    <mergeCell ref="I29:L29"/>
    <mergeCell ref="M29:O29"/>
    <mergeCell ref="I30:L30"/>
    <mergeCell ref="M30:O30"/>
    <mergeCell ref="I31:L31"/>
    <mergeCell ref="M31:O31"/>
    <mergeCell ref="I32:L32"/>
    <mergeCell ref="M32:O32"/>
    <mergeCell ref="E33:H33"/>
    <mergeCell ref="I33:L33"/>
    <mergeCell ref="M33:O33"/>
    <mergeCell ref="E34:H34"/>
    <mergeCell ref="I34:L34"/>
    <mergeCell ref="M34:O34"/>
    <mergeCell ref="E35:H35"/>
    <mergeCell ref="I35:L35"/>
    <mergeCell ref="M35:O35"/>
    <mergeCell ref="E36:H36"/>
    <mergeCell ref="I36:L36"/>
    <mergeCell ref="M36:O36"/>
    <mergeCell ref="I37:L37"/>
    <mergeCell ref="M37:O37"/>
    <mergeCell ref="I38:L38"/>
    <mergeCell ref="M38:O38"/>
    <mergeCell ref="I39:L39"/>
    <mergeCell ref="M39:O39"/>
    <mergeCell ref="I40:L40"/>
    <mergeCell ref="M40:O40"/>
    <mergeCell ref="I41:L41"/>
    <mergeCell ref="M41:O41"/>
    <mergeCell ref="I42:L42"/>
    <mergeCell ref="M42:O42"/>
    <mergeCell ref="I43:L43"/>
    <mergeCell ref="M43:O43"/>
    <mergeCell ref="I44:L44"/>
    <mergeCell ref="M44:O44"/>
    <mergeCell ref="I45:L45"/>
    <mergeCell ref="M45:O45"/>
    <mergeCell ref="I46:L46"/>
    <mergeCell ref="M46:O46"/>
    <mergeCell ref="E47:H47"/>
    <mergeCell ref="I47:L47"/>
    <mergeCell ref="M47:O47"/>
    <mergeCell ref="I48:L48"/>
    <mergeCell ref="M48:O48"/>
    <mergeCell ref="I49:L49"/>
    <mergeCell ref="M49:O49"/>
    <mergeCell ref="I50:L50"/>
    <mergeCell ref="M50:O50"/>
    <mergeCell ref="I51:L51"/>
    <mergeCell ref="M51:O51"/>
    <mergeCell ref="I52:L52"/>
    <mergeCell ref="M52:O52"/>
    <mergeCell ref="E53:H53"/>
    <mergeCell ref="I53:L53"/>
    <mergeCell ref="M53:O53"/>
    <mergeCell ref="E54:H54"/>
    <mergeCell ref="I54:L54"/>
    <mergeCell ref="M54:O54"/>
    <mergeCell ref="A55:D55"/>
    <mergeCell ref="E55:G55"/>
    <mergeCell ref="I55:K55"/>
    <mergeCell ref="L55:M55"/>
    <mergeCell ref="N55:O55"/>
    <mergeCell ref="A56:D56"/>
    <mergeCell ref="E56:G56"/>
    <mergeCell ref="I56:K56"/>
    <mergeCell ref="L56:M56"/>
    <mergeCell ref="N56:O56"/>
    <mergeCell ref="A57:D57"/>
    <mergeCell ref="E57:G57"/>
    <mergeCell ref="I57:K57"/>
    <mergeCell ref="L57:M57"/>
    <mergeCell ref="N57:O57"/>
    <mergeCell ref="A4:A7"/>
    <mergeCell ref="A9:A16"/>
    <mergeCell ref="A18:A19"/>
    <mergeCell ref="B14:C15"/>
    <mergeCell ref="D14:G15"/>
    <mergeCell ref="A27:D36"/>
    <mergeCell ref="E27:H30"/>
    <mergeCell ref="E31:H32"/>
    <mergeCell ref="A37:D49"/>
    <mergeCell ref="E37:H43"/>
    <mergeCell ref="E44:H46"/>
    <mergeCell ref="E48:H49"/>
    <mergeCell ref="A50:D54"/>
    <mergeCell ref="E50:H52"/>
  </mergeCells>
  <pageMargins left="0.306944444444444" right="0.306944444444444" top="0.393055555555556" bottom="0.357638888888889" header="0.298611111111111" footer="0.298611111111111"/>
  <pageSetup paperSize="9" orientation="landscape" horizont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31"/>
  <sheetViews>
    <sheetView zoomScaleSheetLayoutView="60" workbookViewId="0">
      <selection activeCell="L18" sqref="L18"/>
    </sheetView>
  </sheetViews>
  <sheetFormatPr defaultColWidth="8" defaultRowHeight="12.75" outlineLevelCol="7"/>
  <cols>
    <col min="1" max="1" width="14.275" style="33"/>
    <col min="2" max="2" width="10.6833333333333" style="33"/>
    <col min="3" max="3" width="8.89166666666667" style="33"/>
    <col min="4" max="4" width="11.125" style="33"/>
    <col min="5" max="5" width="12.475" style="33"/>
    <col min="6" max="6" width="8.89166666666667" style="33"/>
    <col min="7" max="7" width="10.6833333333333" style="33"/>
    <col min="8" max="8" width="8.45833333333333" style="33"/>
    <col min="9" max="16384" width="8" style="33"/>
  </cols>
  <sheetData>
    <row r="1" ht="38.4" customHeight="1" spans="1:8">
      <c r="A1" s="34" t="s">
        <v>548</v>
      </c>
      <c r="B1" s="35"/>
      <c r="C1" s="35"/>
      <c r="D1" s="35"/>
      <c r="E1" s="35"/>
      <c r="F1" s="35"/>
      <c r="G1" s="35"/>
      <c r="H1" s="35"/>
    </row>
    <row r="2" ht="19.2" customHeight="1" spans="1:8">
      <c r="A2" s="36" t="s">
        <v>549</v>
      </c>
      <c r="B2" s="36" t="s">
        <v>550</v>
      </c>
      <c r="C2" s="36"/>
      <c r="D2" s="36"/>
      <c r="E2" s="36" t="s">
        <v>551</v>
      </c>
      <c r="F2" s="38" t="s">
        <v>356</v>
      </c>
      <c r="G2" s="36"/>
      <c r="H2" s="36"/>
    </row>
    <row r="3" ht="19.2" customHeight="1" spans="1:8">
      <c r="A3" s="36" t="s">
        <v>552</v>
      </c>
      <c r="B3" s="36" t="s">
        <v>553</v>
      </c>
      <c r="C3" s="36"/>
      <c r="D3" s="36"/>
      <c r="E3" s="36" t="s">
        <v>554</v>
      </c>
      <c r="F3" s="36" t="s">
        <v>555</v>
      </c>
      <c r="G3" s="36"/>
      <c r="H3" s="36"/>
    </row>
    <row r="4" ht="19.2" customHeight="1" spans="1:8">
      <c r="A4" s="36" t="s">
        <v>556</v>
      </c>
      <c r="B4" s="36" t="s">
        <v>557</v>
      </c>
      <c r="C4" s="36"/>
      <c r="D4" s="36"/>
      <c r="E4" s="36" t="s">
        <v>558</v>
      </c>
      <c r="F4" s="36" t="s">
        <v>132</v>
      </c>
      <c r="G4" s="36"/>
      <c r="H4" s="36"/>
    </row>
    <row r="5" ht="19.2" customHeight="1" spans="1:8">
      <c r="A5" s="36" t="s">
        <v>559</v>
      </c>
      <c r="B5" s="37">
        <v>2025</v>
      </c>
      <c r="C5" s="37"/>
      <c r="D5" s="36"/>
      <c r="E5" s="36" t="s">
        <v>560</v>
      </c>
      <c r="F5" s="36" t="s">
        <v>561</v>
      </c>
      <c r="G5" s="36"/>
      <c r="H5" s="36"/>
    </row>
    <row r="6" ht="28" customHeight="1" spans="1:8">
      <c r="A6" s="36" t="s">
        <v>562</v>
      </c>
      <c r="B6" s="38" t="s">
        <v>563</v>
      </c>
      <c r="C6" s="36"/>
      <c r="D6" s="36"/>
      <c r="E6" s="36"/>
      <c r="F6" s="36"/>
      <c r="G6" s="36"/>
      <c r="H6" s="36"/>
    </row>
    <row r="7" ht="38" customHeight="1" spans="1:8">
      <c r="A7" s="36" t="s">
        <v>564</v>
      </c>
      <c r="B7" s="38" t="s">
        <v>565</v>
      </c>
      <c r="C7" s="36"/>
      <c r="D7" s="36"/>
      <c r="E7" s="36"/>
      <c r="F7" s="36"/>
      <c r="G7" s="36"/>
      <c r="H7" s="36"/>
    </row>
    <row r="8" ht="64" customHeight="1" spans="1:8">
      <c r="A8" s="36" t="s">
        <v>566</v>
      </c>
      <c r="B8" s="38" t="s">
        <v>567</v>
      </c>
      <c r="C8" s="36"/>
      <c r="D8" s="36"/>
      <c r="E8" s="36"/>
      <c r="F8" s="36"/>
      <c r="G8" s="36"/>
      <c r="H8" s="36"/>
    </row>
    <row r="9" ht="19.2" customHeight="1" spans="1:8">
      <c r="A9" s="36" t="s">
        <v>568</v>
      </c>
      <c r="B9" s="38" t="s">
        <v>569</v>
      </c>
      <c r="C9" s="36"/>
      <c r="D9" s="36"/>
      <c r="E9" s="36"/>
      <c r="F9" s="36"/>
      <c r="G9" s="36"/>
      <c r="H9" s="36"/>
    </row>
    <row r="10" ht="19.2" customHeight="1" spans="1:8">
      <c r="A10" s="36" t="s">
        <v>570</v>
      </c>
      <c r="B10" s="36" t="s">
        <v>132</v>
      </c>
      <c r="C10" s="36"/>
      <c r="D10" s="36"/>
      <c r="E10" s="36"/>
      <c r="F10" s="36"/>
      <c r="G10" s="36"/>
      <c r="H10" s="36"/>
    </row>
    <row r="11" ht="19.2" customHeight="1" spans="1:8">
      <c r="A11" s="36" t="s">
        <v>571</v>
      </c>
      <c r="B11" s="36" t="s">
        <v>132</v>
      </c>
      <c r="C11" s="36"/>
      <c r="D11" s="36"/>
      <c r="E11" s="36"/>
      <c r="F11" s="36"/>
      <c r="G11" s="36"/>
      <c r="H11" s="36"/>
    </row>
    <row r="12" ht="19.2" customHeight="1" spans="1:8">
      <c r="A12" s="36" t="s">
        <v>572</v>
      </c>
      <c r="B12" s="36" t="s">
        <v>132</v>
      </c>
      <c r="C12" s="36"/>
      <c r="D12" s="36"/>
      <c r="E12" s="36"/>
      <c r="F12" s="36"/>
      <c r="G12" s="36"/>
      <c r="H12" s="36"/>
    </row>
    <row r="13" ht="23" customHeight="1" spans="1:8">
      <c r="A13" s="36" t="s">
        <v>573</v>
      </c>
      <c r="B13" s="38" t="s">
        <v>358</v>
      </c>
      <c r="C13" s="36"/>
      <c r="D13" s="36"/>
      <c r="E13" s="36"/>
      <c r="F13" s="36"/>
      <c r="G13" s="36"/>
      <c r="H13" s="36"/>
    </row>
    <row r="14" ht="26" customHeight="1" spans="1:8">
      <c r="A14" s="36" t="s">
        <v>574</v>
      </c>
      <c r="B14" s="38" t="s">
        <v>575</v>
      </c>
      <c r="C14" s="36"/>
      <c r="D14" s="36"/>
      <c r="E14" s="36"/>
      <c r="F14" s="36"/>
      <c r="G14" s="36"/>
      <c r="H14" s="36"/>
    </row>
    <row r="15" ht="18" customHeight="1" spans="1:8">
      <c r="A15" s="36" t="s">
        <v>576</v>
      </c>
      <c r="B15" s="36"/>
      <c r="C15" s="36"/>
      <c r="D15" s="36"/>
      <c r="E15" s="36"/>
      <c r="F15" s="36"/>
      <c r="G15" s="36"/>
      <c r="H15" s="36"/>
    </row>
    <row r="16" ht="19.2" customHeight="1" spans="1:8">
      <c r="A16" s="36" t="s">
        <v>440</v>
      </c>
      <c r="B16" s="38" t="s">
        <v>577</v>
      </c>
      <c r="C16" s="36"/>
      <c r="D16" s="36"/>
      <c r="E16" s="36"/>
      <c r="F16" s="36"/>
      <c r="G16" s="36"/>
      <c r="H16" s="36"/>
    </row>
    <row r="17" ht="33" customHeight="1" spans="1:8">
      <c r="A17" s="39" t="s">
        <v>476</v>
      </c>
      <c r="B17" s="39" t="s">
        <v>477</v>
      </c>
      <c r="C17" s="39" t="s">
        <v>478</v>
      </c>
      <c r="D17" s="39" t="s">
        <v>578</v>
      </c>
      <c r="E17" s="39" t="s">
        <v>479</v>
      </c>
      <c r="F17" s="39" t="s">
        <v>579</v>
      </c>
      <c r="G17" s="39" t="s">
        <v>580</v>
      </c>
      <c r="H17" s="39" t="s">
        <v>5</v>
      </c>
    </row>
    <row r="18" ht="25" customHeight="1" spans="1:8">
      <c r="A18" s="39" t="s">
        <v>581</v>
      </c>
      <c r="B18" s="39" t="s">
        <v>582</v>
      </c>
      <c r="C18" s="39" t="s">
        <v>583</v>
      </c>
      <c r="D18" s="39" t="str">
        <f>文物普查!D18</f>
        <v>≤</v>
      </c>
      <c r="E18" s="39">
        <v>5</v>
      </c>
      <c r="F18" s="39" t="s">
        <v>584</v>
      </c>
      <c r="G18" s="39"/>
      <c r="H18" s="39"/>
    </row>
    <row r="19" ht="25" customHeight="1" spans="1:8">
      <c r="A19" s="50" t="s">
        <v>585</v>
      </c>
      <c r="B19" s="50" t="s">
        <v>586</v>
      </c>
      <c r="C19" s="40" t="s">
        <v>587</v>
      </c>
      <c r="D19" s="39" t="s">
        <v>588</v>
      </c>
      <c r="E19" s="39">
        <v>600</v>
      </c>
      <c r="F19" s="40" t="s">
        <v>589</v>
      </c>
      <c r="G19" s="39"/>
      <c r="H19" s="39"/>
    </row>
    <row r="20" ht="25" customHeight="1" spans="1:8">
      <c r="A20" s="51"/>
      <c r="B20" s="51"/>
      <c r="C20" s="40" t="s">
        <v>590</v>
      </c>
      <c r="D20" s="39" t="s">
        <v>588</v>
      </c>
      <c r="E20" s="39">
        <v>380</v>
      </c>
      <c r="F20" s="40" t="s">
        <v>591</v>
      </c>
      <c r="G20" s="39"/>
      <c r="H20" s="39"/>
    </row>
    <row r="21" ht="25" customHeight="1" spans="1:8">
      <c r="A21" s="51"/>
      <c r="B21" s="51"/>
      <c r="C21" s="40" t="s">
        <v>592</v>
      </c>
      <c r="D21" s="39" t="s">
        <v>588</v>
      </c>
      <c r="E21" s="39">
        <v>38</v>
      </c>
      <c r="F21" s="40" t="s">
        <v>593</v>
      </c>
      <c r="G21" s="39"/>
      <c r="H21" s="39"/>
    </row>
    <row r="22" ht="25" customHeight="1" spans="1:8">
      <c r="A22" s="51"/>
      <c r="B22" s="52"/>
      <c r="C22" s="40" t="s">
        <v>594</v>
      </c>
      <c r="D22" s="39" t="s">
        <v>588</v>
      </c>
      <c r="E22" s="39">
        <v>7.72</v>
      </c>
      <c r="F22" s="40" t="s">
        <v>584</v>
      </c>
      <c r="G22" s="39"/>
      <c r="H22" s="39"/>
    </row>
    <row r="23" ht="25" customHeight="1" spans="1:8">
      <c r="A23" s="51"/>
      <c r="B23" s="39" t="s">
        <v>595</v>
      </c>
      <c r="C23" s="40" t="s">
        <v>596</v>
      </c>
      <c r="D23" s="40" t="s">
        <v>597</v>
      </c>
      <c r="E23" s="40" t="s">
        <v>598</v>
      </c>
      <c r="F23" s="39"/>
      <c r="G23" s="39"/>
      <c r="H23" s="39"/>
    </row>
    <row r="24" ht="25" customHeight="1" spans="1:8">
      <c r="A24" s="52"/>
      <c r="B24" s="39" t="s">
        <v>599</v>
      </c>
      <c r="C24" s="40" t="s">
        <v>600</v>
      </c>
      <c r="D24" s="40" t="s">
        <v>597</v>
      </c>
      <c r="E24" s="40" t="s">
        <v>514</v>
      </c>
      <c r="F24" s="39"/>
      <c r="G24" s="39"/>
      <c r="H24" s="39"/>
    </row>
    <row r="25" ht="25" customHeight="1" spans="1:8">
      <c r="A25" s="39" t="s">
        <v>601</v>
      </c>
      <c r="B25" s="39" t="s">
        <v>602</v>
      </c>
      <c r="C25" s="40" t="s">
        <v>603</v>
      </c>
      <c r="D25" s="39" t="s">
        <v>604</v>
      </c>
      <c r="E25" s="39">
        <v>95</v>
      </c>
      <c r="F25" s="39" t="s">
        <v>605</v>
      </c>
      <c r="G25" s="39"/>
      <c r="H25" s="39"/>
    </row>
    <row r="26" ht="25" customHeight="1" spans="1:8">
      <c r="A26" s="39"/>
      <c r="B26" s="39" t="s">
        <v>606</v>
      </c>
      <c r="C26" s="40" t="s">
        <v>607</v>
      </c>
      <c r="D26" s="39" t="s">
        <v>597</v>
      </c>
      <c r="E26" s="39" t="s">
        <v>598</v>
      </c>
      <c r="F26" s="39"/>
      <c r="G26" s="39"/>
      <c r="H26" s="39"/>
    </row>
    <row r="27" ht="25" customHeight="1" spans="1:8">
      <c r="A27" s="39"/>
      <c r="B27" s="39" t="s">
        <v>608</v>
      </c>
      <c r="C27" s="40" t="s">
        <v>609</v>
      </c>
      <c r="D27" s="39" t="s">
        <v>597</v>
      </c>
      <c r="E27" s="39" t="s">
        <v>610</v>
      </c>
      <c r="F27" s="39"/>
      <c r="G27" s="39"/>
      <c r="H27" s="39"/>
    </row>
    <row r="28" ht="25" customHeight="1" spans="1:8">
      <c r="A28" s="39" t="s">
        <v>611</v>
      </c>
      <c r="B28" s="39" t="s">
        <v>612</v>
      </c>
      <c r="C28" s="39" t="s">
        <v>613</v>
      </c>
      <c r="D28" s="39" t="s">
        <v>604</v>
      </c>
      <c r="E28" s="39" t="s">
        <v>614</v>
      </c>
      <c r="F28" s="39" t="s">
        <v>605</v>
      </c>
      <c r="G28" s="39"/>
      <c r="H28" s="39"/>
    </row>
    <row r="29" ht="24" spans="1:8">
      <c r="A29" s="41" t="s">
        <v>615</v>
      </c>
      <c r="B29" s="42" t="s">
        <v>616</v>
      </c>
      <c r="C29" s="43" t="s">
        <v>542</v>
      </c>
      <c r="D29" s="43">
        <v>15101878562</v>
      </c>
      <c r="E29" s="43" t="s">
        <v>543</v>
      </c>
      <c r="F29" s="44" t="s">
        <v>544</v>
      </c>
      <c r="G29" s="45"/>
      <c r="H29" s="46"/>
    </row>
    <row r="30" ht="24" spans="1:8">
      <c r="A30" s="47" t="s">
        <v>617</v>
      </c>
      <c r="B30" s="48" t="s">
        <v>618</v>
      </c>
      <c r="C30" s="43" t="s">
        <v>542</v>
      </c>
      <c r="D30" s="43">
        <v>15352347688</v>
      </c>
      <c r="E30" s="43" t="s">
        <v>546</v>
      </c>
      <c r="F30" s="44" t="s">
        <v>544</v>
      </c>
      <c r="G30" s="45"/>
      <c r="H30" s="46"/>
    </row>
    <row r="31" ht="24" spans="1:8">
      <c r="A31" s="49" t="s">
        <v>619</v>
      </c>
      <c r="B31" s="48"/>
      <c r="C31" s="43" t="s">
        <v>542</v>
      </c>
      <c r="D31" s="43"/>
      <c r="E31" s="43" t="s">
        <v>546</v>
      </c>
      <c r="F31" s="44"/>
      <c r="G31" s="45"/>
      <c r="H31" s="46"/>
    </row>
  </sheetData>
  <mergeCells count="26">
    <mergeCell ref="A1:H1"/>
    <mergeCell ref="B2:C2"/>
    <mergeCell ref="F2:H2"/>
    <mergeCell ref="B3:C3"/>
    <mergeCell ref="F3:H3"/>
    <mergeCell ref="B4:C4"/>
    <mergeCell ref="F4:H4"/>
    <mergeCell ref="B5:C5"/>
    <mergeCell ref="F5:H5"/>
    <mergeCell ref="B6:H6"/>
    <mergeCell ref="B7:H7"/>
    <mergeCell ref="B8:H8"/>
    <mergeCell ref="B9:H9"/>
    <mergeCell ref="B10:H10"/>
    <mergeCell ref="B11:H11"/>
    <mergeCell ref="B12:H12"/>
    <mergeCell ref="B13:H13"/>
    <mergeCell ref="B14:H14"/>
    <mergeCell ref="B15:H15"/>
    <mergeCell ref="B16:H16"/>
    <mergeCell ref="F29:H29"/>
    <mergeCell ref="F30:H30"/>
    <mergeCell ref="F31:H31"/>
    <mergeCell ref="A19:A24"/>
    <mergeCell ref="A25:A27"/>
    <mergeCell ref="B19:B22"/>
  </mergeCells>
  <printOptions horizontalCentered="1"/>
  <pageMargins left="0.3" right="0.3" top="0.61" bottom="0.37" header="0.1" footer="0.1"/>
  <pageSetup paperSize="9" pageOrder="overThenDown" orientation="portrait" useFirstPageNumber="1" horizontalDpi="300" verticalDpi="300"/>
  <headerFooter alignWithMargins="0" scaleWithDoc="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31"/>
  <sheetViews>
    <sheetView zoomScaleSheetLayoutView="60" topLeftCell="A2" workbookViewId="0">
      <selection activeCell="M15" sqref="M15"/>
    </sheetView>
  </sheetViews>
  <sheetFormatPr defaultColWidth="8" defaultRowHeight="12.75" outlineLevelCol="7"/>
  <cols>
    <col min="1" max="1" width="14.275" style="33"/>
    <col min="2" max="2" width="10.6833333333333" style="33"/>
    <col min="3" max="3" width="8.89166666666667" style="33"/>
    <col min="4" max="4" width="11.125" style="33"/>
    <col min="5" max="5" width="12.475" style="33"/>
    <col min="6" max="6" width="8.89166666666667" style="33"/>
    <col min="7" max="7" width="10.6833333333333" style="33"/>
    <col min="8" max="8" width="8.45833333333333" style="33"/>
    <col min="9" max="16384" width="8" style="33"/>
  </cols>
  <sheetData>
    <row r="1" ht="38.4" customHeight="1" spans="1:8">
      <c r="A1" s="34" t="s">
        <v>548</v>
      </c>
      <c r="B1" s="35"/>
      <c r="C1" s="35"/>
      <c r="D1" s="35"/>
      <c r="E1" s="35"/>
      <c r="F1" s="35"/>
      <c r="G1" s="35"/>
      <c r="H1" s="35"/>
    </row>
    <row r="2" ht="19.2" customHeight="1" spans="1:8">
      <c r="A2" s="36" t="s">
        <v>549</v>
      </c>
      <c r="B2" s="36" t="s">
        <v>550</v>
      </c>
      <c r="C2" s="36"/>
      <c r="D2" s="36"/>
      <c r="E2" s="36" t="s">
        <v>551</v>
      </c>
      <c r="F2" s="38" t="s">
        <v>350</v>
      </c>
      <c r="G2" s="36"/>
      <c r="H2" s="36"/>
    </row>
    <row r="3" ht="19.2" customHeight="1" spans="1:8">
      <c r="A3" s="36" t="s">
        <v>552</v>
      </c>
      <c r="B3" s="36" t="s">
        <v>553</v>
      </c>
      <c r="C3" s="36"/>
      <c r="D3" s="36"/>
      <c r="E3" s="36" t="s">
        <v>554</v>
      </c>
      <c r="F3" s="36" t="s">
        <v>555</v>
      </c>
      <c r="G3" s="36"/>
      <c r="H3" s="36"/>
    </row>
    <row r="4" ht="19.2" customHeight="1" spans="1:8">
      <c r="A4" s="36" t="s">
        <v>556</v>
      </c>
      <c r="B4" s="36" t="s">
        <v>557</v>
      </c>
      <c r="C4" s="36"/>
      <c r="D4" s="36"/>
      <c r="E4" s="36" t="s">
        <v>558</v>
      </c>
      <c r="F4" s="36" t="s">
        <v>132</v>
      </c>
      <c r="G4" s="36"/>
      <c r="H4" s="36"/>
    </row>
    <row r="5" ht="19.2" customHeight="1" spans="1:8">
      <c r="A5" s="36" t="s">
        <v>559</v>
      </c>
      <c r="B5" s="37">
        <v>2025</v>
      </c>
      <c r="C5" s="37"/>
      <c r="D5" s="36"/>
      <c r="E5" s="36" t="s">
        <v>560</v>
      </c>
      <c r="F5" s="36" t="s">
        <v>561</v>
      </c>
      <c r="G5" s="36"/>
      <c r="H5" s="36"/>
    </row>
    <row r="6" ht="19.2" customHeight="1" spans="1:8">
      <c r="A6" s="36" t="s">
        <v>562</v>
      </c>
      <c r="B6" s="38" t="s">
        <v>620</v>
      </c>
      <c r="C6" s="36"/>
      <c r="D6" s="36"/>
      <c r="E6" s="36"/>
      <c r="F6" s="36"/>
      <c r="G6" s="36"/>
      <c r="H6" s="36"/>
    </row>
    <row r="7" ht="19.2" customHeight="1" spans="1:8">
      <c r="A7" s="36" t="s">
        <v>564</v>
      </c>
      <c r="B7" s="38" t="s">
        <v>621</v>
      </c>
      <c r="C7" s="36"/>
      <c r="D7" s="36"/>
      <c r="E7" s="36"/>
      <c r="F7" s="36"/>
      <c r="G7" s="36"/>
      <c r="H7" s="36"/>
    </row>
    <row r="8" ht="52" customHeight="1" spans="1:8">
      <c r="A8" s="36" t="s">
        <v>566</v>
      </c>
      <c r="B8" s="38" t="s">
        <v>622</v>
      </c>
      <c r="C8" s="36"/>
      <c r="D8" s="36"/>
      <c r="E8" s="36"/>
      <c r="F8" s="36"/>
      <c r="G8" s="36"/>
      <c r="H8" s="36"/>
    </row>
    <row r="9" ht="19.2" customHeight="1" spans="1:8">
      <c r="A9" s="36" t="s">
        <v>568</v>
      </c>
      <c r="B9" s="38" t="s">
        <v>569</v>
      </c>
      <c r="C9" s="36"/>
      <c r="D9" s="36"/>
      <c r="E9" s="36"/>
      <c r="F9" s="36"/>
      <c r="G9" s="36"/>
      <c r="H9" s="36"/>
    </row>
    <row r="10" ht="19.2" customHeight="1" spans="1:8">
      <c r="A10" s="36" t="s">
        <v>570</v>
      </c>
      <c r="B10" s="36" t="s">
        <v>132</v>
      </c>
      <c r="C10" s="36"/>
      <c r="D10" s="36"/>
      <c r="E10" s="36"/>
      <c r="F10" s="36"/>
      <c r="G10" s="36"/>
      <c r="H10" s="36"/>
    </row>
    <row r="11" ht="19.2" customHeight="1" spans="1:8">
      <c r="A11" s="36" t="s">
        <v>571</v>
      </c>
      <c r="B11" s="36" t="s">
        <v>132</v>
      </c>
      <c r="C11" s="36"/>
      <c r="D11" s="36"/>
      <c r="E11" s="36"/>
      <c r="F11" s="36"/>
      <c r="G11" s="36"/>
      <c r="H11" s="36"/>
    </row>
    <row r="12" ht="19.2" customHeight="1" spans="1:8">
      <c r="A12" s="36" t="s">
        <v>572</v>
      </c>
      <c r="B12" s="36" t="s">
        <v>132</v>
      </c>
      <c r="C12" s="36"/>
      <c r="D12" s="36"/>
      <c r="E12" s="36"/>
      <c r="F12" s="36"/>
      <c r="G12" s="36"/>
      <c r="H12" s="36"/>
    </row>
    <row r="13" ht="23" customHeight="1" spans="1:8">
      <c r="A13" s="36" t="s">
        <v>573</v>
      </c>
      <c r="B13" s="38" t="s">
        <v>623</v>
      </c>
      <c r="C13" s="36"/>
      <c r="D13" s="36"/>
      <c r="E13" s="36"/>
      <c r="F13" s="36"/>
      <c r="G13" s="36"/>
      <c r="H13" s="36"/>
    </row>
    <row r="14" ht="26" customHeight="1" spans="1:8">
      <c r="A14" s="36" t="s">
        <v>574</v>
      </c>
      <c r="B14" s="38"/>
      <c r="C14" s="36"/>
      <c r="D14" s="36"/>
      <c r="E14" s="36"/>
      <c r="F14" s="36"/>
      <c r="G14" s="36"/>
      <c r="H14" s="36"/>
    </row>
    <row r="15" ht="18" customHeight="1" spans="1:8">
      <c r="A15" s="36" t="s">
        <v>576</v>
      </c>
      <c r="B15" s="36"/>
      <c r="C15" s="36"/>
      <c r="D15" s="36"/>
      <c r="E15" s="36"/>
      <c r="F15" s="36"/>
      <c r="G15" s="36"/>
      <c r="H15" s="36"/>
    </row>
    <row r="16" ht="19.2" customHeight="1" spans="1:8">
      <c r="A16" s="36" t="s">
        <v>440</v>
      </c>
      <c r="B16" s="38" t="s">
        <v>624</v>
      </c>
      <c r="C16" s="36"/>
      <c r="D16" s="36"/>
      <c r="E16" s="36"/>
      <c r="F16" s="36"/>
      <c r="G16" s="36"/>
      <c r="H16" s="36"/>
    </row>
    <row r="17" ht="33" customHeight="1" spans="1:8">
      <c r="A17" s="39" t="s">
        <v>476</v>
      </c>
      <c r="B17" s="39" t="s">
        <v>477</v>
      </c>
      <c r="C17" s="39" t="s">
        <v>478</v>
      </c>
      <c r="D17" s="39" t="s">
        <v>578</v>
      </c>
      <c r="E17" s="39" t="s">
        <v>479</v>
      </c>
      <c r="F17" s="39" t="s">
        <v>579</v>
      </c>
      <c r="G17" s="39" t="s">
        <v>580</v>
      </c>
      <c r="H17" s="39" t="s">
        <v>5</v>
      </c>
    </row>
    <row r="18" ht="25" customHeight="1" spans="1:8">
      <c r="A18" s="39" t="s">
        <v>581</v>
      </c>
      <c r="B18" s="39" t="s">
        <v>582</v>
      </c>
      <c r="C18" s="39" t="s">
        <v>583</v>
      </c>
      <c r="D18" s="39" t="str">
        <f>文物普查!D18</f>
        <v>≤</v>
      </c>
      <c r="E18" s="39">
        <v>10</v>
      </c>
      <c r="F18" s="39" t="s">
        <v>584</v>
      </c>
      <c r="G18" s="39"/>
      <c r="H18" s="39"/>
    </row>
    <row r="19" ht="25" customHeight="1" spans="1:8">
      <c r="A19" s="50" t="s">
        <v>585</v>
      </c>
      <c r="B19" s="50" t="s">
        <v>586</v>
      </c>
      <c r="C19" s="40" t="s">
        <v>625</v>
      </c>
      <c r="D19" s="39" t="s">
        <v>588</v>
      </c>
      <c r="E19" s="39">
        <v>600</v>
      </c>
      <c r="F19" s="40" t="s">
        <v>589</v>
      </c>
      <c r="G19" s="39"/>
      <c r="H19" s="39"/>
    </row>
    <row r="20" ht="25" customHeight="1" spans="1:8">
      <c r="A20" s="51"/>
      <c r="B20" s="51"/>
      <c r="C20" s="40" t="s">
        <v>590</v>
      </c>
      <c r="D20" s="39" t="s">
        <v>588</v>
      </c>
      <c r="E20" s="39">
        <v>380</v>
      </c>
      <c r="F20" s="40" t="s">
        <v>591</v>
      </c>
      <c r="G20" s="39"/>
      <c r="H20" s="39"/>
    </row>
    <row r="21" ht="25" customHeight="1" spans="1:8">
      <c r="A21" s="51"/>
      <c r="B21" s="51"/>
      <c r="C21" s="40" t="s">
        <v>592</v>
      </c>
      <c r="D21" s="39" t="s">
        <v>588</v>
      </c>
      <c r="E21" s="39">
        <v>38</v>
      </c>
      <c r="F21" s="40" t="s">
        <v>593</v>
      </c>
      <c r="G21" s="39"/>
      <c r="H21" s="39"/>
    </row>
    <row r="22" ht="25" customHeight="1" spans="1:8">
      <c r="A22" s="51"/>
      <c r="B22" s="52"/>
      <c r="C22" s="40" t="s">
        <v>594</v>
      </c>
      <c r="D22" s="39" t="s">
        <v>588</v>
      </c>
      <c r="E22" s="39">
        <v>7.72</v>
      </c>
      <c r="F22" s="40" t="s">
        <v>584</v>
      </c>
      <c r="G22" s="39"/>
      <c r="H22" s="39"/>
    </row>
    <row r="23" ht="25" customHeight="1" spans="1:8">
      <c r="A23" s="51"/>
      <c r="B23" s="39" t="s">
        <v>595</v>
      </c>
      <c r="C23" s="40" t="s">
        <v>596</v>
      </c>
      <c r="D23" s="40" t="s">
        <v>597</v>
      </c>
      <c r="E23" s="40" t="s">
        <v>598</v>
      </c>
      <c r="F23" s="39"/>
      <c r="G23" s="39"/>
      <c r="H23" s="39"/>
    </row>
    <row r="24" ht="25" customHeight="1" spans="1:8">
      <c r="A24" s="52"/>
      <c r="B24" s="39" t="s">
        <v>599</v>
      </c>
      <c r="C24" s="40" t="s">
        <v>600</v>
      </c>
      <c r="D24" s="40" t="s">
        <v>597</v>
      </c>
      <c r="E24" s="40" t="s">
        <v>514</v>
      </c>
      <c r="F24" s="39"/>
      <c r="G24" s="39"/>
      <c r="H24" s="39"/>
    </row>
    <row r="25" ht="25" customHeight="1" spans="1:8">
      <c r="A25" s="39" t="s">
        <v>601</v>
      </c>
      <c r="B25" s="39" t="s">
        <v>602</v>
      </c>
      <c r="C25" s="40" t="s">
        <v>603</v>
      </c>
      <c r="D25" s="39" t="s">
        <v>604</v>
      </c>
      <c r="E25" s="39">
        <v>95</v>
      </c>
      <c r="F25" s="39" t="s">
        <v>605</v>
      </c>
      <c r="G25" s="39"/>
      <c r="H25" s="39"/>
    </row>
    <row r="26" ht="25" customHeight="1" spans="1:8">
      <c r="A26" s="39"/>
      <c r="B26" s="39" t="s">
        <v>606</v>
      </c>
      <c r="C26" s="40" t="s">
        <v>607</v>
      </c>
      <c r="D26" s="39" t="s">
        <v>597</v>
      </c>
      <c r="E26" s="39" t="s">
        <v>598</v>
      </c>
      <c r="F26" s="39"/>
      <c r="G26" s="39"/>
      <c r="H26" s="39"/>
    </row>
    <row r="27" ht="25" customHeight="1" spans="1:8">
      <c r="A27" s="39"/>
      <c r="B27" s="39" t="s">
        <v>608</v>
      </c>
      <c r="C27" s="40" t="s">
        <v>609</v>
      </c>
      <c r="D27" s="39" t="s">
        <v>597</v>
      </c>
      <c r="E27" s="39" t="s">
        <v>610</v>
      </c>
      <c r="F27" s="39"/>
      <c r="G27" s="39"/>
      <c r="H27" s="39"/>
    </row>
    <row r="28" ht="25" customHeight="1" spans="1:8">
      <c r="A28" s="39" t="s">
        <v>611</v>
      </c>
      <c r="B28" s="39" t="s">
        <v>612</v>
      </c>
      <c r="C28" s="39" t="s">
        <v>613</v>
      </c>
      <c r="D28" s="39" t="s">
        <v>604</v>
      </c>
      <c r="E28" s="39" t="s">
        <v>614</v>
      </c>
      <c r="F28" s="39" t="s">
        <v>605</v>
      </c>
      <c r="G28" s="39"/>
      <c r="H28" s="39"/>
    </row>
    <row r="29" ht="24" spans="1:8">
      <c r="A29" s="41" t="s">
        <v>615</v>
      </c>
      <c r="B29" s="42"/>
      <c r="C29" s="43" t="s">
        <v>542</v>
      </c>
      <c r="D29" s="43">
        <v>15101878562</v>
      </c>
      <c r="E29" s="43" t="s">
        <v>543</v>
      </c>
      <c r="F29" s="44" t="s">
        <v>544</v>
      </c>
      <c r="G29" s="45"/>
      <c r="H29" s="46"/>
    </row>
    <row r="30" ht="24" spans="1:8">
      <c r="A30" s="47" t="s">
        <v>617</v>
      </c>
      <c r="B30" s="48"/>
      <c r="C30" s="43" t="s">
        <v>542</v>
      </c>
      <c r="D30" s="43">
        <v>15352347688</v>
      </c>
      <c r="E30" s="43" t="s">
        <v>546</v>
      </c>
      <c r="F30" s="44" t="s">
        <v>544</v>
      </c>
      <c r="G30" s="45"/>
      <c r="H30" s="46"/>
    </row>
    <row r="31" ht="24" spans="1:8">
      <c r="A31" s="49" t="s">
        <v>619</v>
      </c>
      <c r="B31" s="48"/>
      <c r="C31" s="43" t="s">
        <v>542</v>
      </c>
      <c r="D31" s="43"/>
      <c r="E31" s="43" t="s">
        <v>546</v>
      </c>
      <c r="F31" s="44"/>
      <c r="G31" s="45"/>
      <c r="H31" s="46"/>
    </row>
  </sheetData>
  <mergeCells count="26">
    <mergeCell ref="A1:H1"/>
    <mergeCell ref="B2:C2"/>
    <mergeCell ref="F2:H2"/>
    <mergeCell ref="B3:C3"/>
    <mergeCell ref="F3:H3"/>
    <mergeCell ref="B4:C4"/>
    <mergeCell ref="F4:H4"/>
    <mergeCell ref="B5:C5"/>
    <mergeCell ref="F5:H5"/>
    <mergeCell ref="B6:H6"/>
    <mergeCell ref="B7:H7"/>
    <mergeCell ref="B8:H8"/>
    <mergeCell ref="B9:H9"/>
    <mergeCell ref="B10:H10"/>
    <mergeCell ref="B11:H11"/>
    <mergeCell ref="B12:H12"/>
    <mergeCell ref="B13:H13"/>
    <mergeCell ref="B14:H14"/>
    <mergeCell ref="B15:H15"/>
    <mergeCell ref="B16:H16"/>
    <mergeCell ref="F29:H29"/>
    <mergeCell ref="F30:H30"/>
    <mergeCell ref="F31:H31"/>
    <mergeCell ref="A19:A24"/>
    <mergeCell ref="A25:A27"/>
    <mergeCell ref="B19:B22"/>
  </mergeCells>
  <printOptions horizontalCentered="1"/>
  <pageMargins left="0.3" right="0.3" top="0.61" bottom="0.37" header="0.1" footer="0.1"/>
  <pageSetup paperSize="9" pageOrder="overThenDown" orientation="portrait" useFirstPageNumber="1" horizontalDpi="300" verticalDpi="300"/>
  <headerFooter alignWithMargins="0" scaleWithDoc="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29"/>
  <sheetViews>
    <sheetView zoomScaleSheetLayoutView="60" topLeftCell="A3" workbookViewId="0">
      <selection activeCell="K20" sqref="K20"/>
    </sheetView>
  </sheetViews>
  <sheetFormatPr defaultColWidth="8" defaultRowHeight="12.75" outlineLevelCol="7"/>
  <cols>
    <col min="1" max="1" width="14.275" style="33"/>
    <col min="2" max="2" width="10.6833333333333" style="33"/>
    <col min="3" max="3" width="13" style="33" customWidth="1"/>
    <col min="4" max="4" width="11.125" style="33"/>
    <col min="5" max="5" width="12.475" style="33"/>
    <col min="6" max="6" width="8.89166666666667" style="33"/>
    <col min="7" max="7" width="10.6833333333333" style="33"/>
    <col min="8" max="8" width="8.45833333333333" style="33"/>
    <col min="9" max="16384" width="8" style="33"/>
  </cols>
  <sheetData>
    <row r="1" ht="38.4" customHeight="1" spans="1:8">
      <c r="A1" s="34" t="s">
        <v>548</v>
      </c>
      <c r="B1" s="35"/>
      <c r="C1" s="35"/>
      <c r="D1" s="35"/>
      <c r="E1" s="35"/>
      <c r="F1" s="35"/>
      <c r="G1" s="35"/>
      <c r="H1" s="35"/>
    </row>
    <row r="2" ht="19.2" customHeight="1" spans="1:8">
      <c r="A2" s="36" t="s">
        <v>549</v>
      </c>
      <c r="B2" s="36" t="s">
        <v>550</v>
      </c>
      <c r="C2" s="36"/>
      <c r="D2" s="36"/>
      <c r="E2" s="36" t="s">
        <v>551</v>
      </c>
      <c r="F2" s="38" t="s">
        <v>353</v>
      </c>
      <c r="G2" s="36"/>
      <c r="H2" s="36"/>
    </row>
    <row r="3" ht="19.2" customHeight="1" spans="1:8">
      <c r="A3" s="36" t="s">
        <v>552</v>
      </c>
      <c r="B3" s="36" t="s">
        <v>553</v>
      </c>
      <c r="C3" s="36"/>
      <c r="D3" s="36"/>
      <c r="E3" s="36" t="s">
        <v>554</v>
      </c>
      <c r="F3" s="36" t="s">
        <v>555</v>
      </c>
      <c r="G3" s="36"/>
      <c r="H3" s="36"/>
    </row>
    <row r="4" ht="19.2" customHeight="1" spans="1:8">
      <c r="A4" s="36" t="s">
        <v>556</v>
      </c>
      <c r="B4" s="36" t="s">
        <v>557</v>
      </c>
      <c r="C4" s="36"/>
      <c r="D4" s="36"/>
      <c r="E4" s="36" t="s">
        <v>558</v>
      </c>
      <c r="F4" s="36" t="s">
        <v>132</v>
      </c>
      <c r="G4" s="36"/>
      <c r="H4" s="36"/>
    </row>
    <row r="5" ht="19.2" customHeight="1" spans="1:8">
      <c r="A5" s="36" t="s">
        <v>559</v>
      </c>
      <c r="B5" s="37">
        <v>2025</v>
      </c>
      <c r="C5" s="37"/>
      <c r="D5" s="36"/>
      <c r="E5" s="36" t="s">
        <v>560</v>
      </c>
      <c r="F5" s="36" t="s">
        <v>561</v>
      </c>
      <c r="G5" s="36"/>
      <c r="H5" s="36"/>
    </row>
    <row r="6" ht="19.2" customHeight="1" spans="1:8">
      <c r="A6" s="36" t="s">
        <v>562</v>
      </c>
      <c r="B6" s="38" t="s">
        <v>626</v>
      </c>
      <c r="C6" s="36"/>
      <c r="D6" s="36"/>
      <c r="E6" s="36"/>
      <c r="F6" s="36"/>
      <c r="G6" s="36"/>
      <c r="H6" s="36"/>
    </row>
    <row r="7" ht="19.2" customHeight="1" spans="1:8">
      <c r="A7" s="36" t="s">
        <v>564</v>
      </c>
      <c r="B7" s="38" t="s">
        <v>627</v>
      </c>
      <c r="C7" s="36"/>
      <c r="D7" s="36"/>
      <c r="E7" s="36"/>
      <c r="F7" s="36"/>
      <c r="G7" s="36"/>
      <c r="H7" s="36"/>
    </row>
    <row r="8" ht="52" customHeight="1" spans="1:8">
      <c r="A8" s="36" t="s">
        <v>566</v>
      </c>
      <c r="B8" s="38" t="s">
        <v>622</v>
      </c>
      <c r="C8" s="36"/>
      <c r="D8" s="36"/>
      <c r="E8" s="36"/>
      <c r="F8" s="36"/>
      <c r="G8" s="36"/>
      <c r="H8" s="36"/>
    </row>
    <row r="9" ht="19.2" customHeight="1" spans="1:8">
      <c r="A9" s="36" t="s">
        <v>568</v>
      </c>
      <c r="B9" s="38" t="s">
        <v>569</v>
      </c>
      <c r="C9" s="36"/>
      <c r="D9" s="36"/>
      <c r="E9" s="36"/>
      <c r="F9" s="36"/>
      <c r="G9" s="36"/>
      <c r="H9" s="36"/>
    </row>
    <row r="10" ht="19.2" customHeight="1" spans="1:8">
      <c r="A10" s="36" t="s">
        <v>570</v>
      </c>
      <c r="B10" s="36" t="s">
        <v>132</v>
      </c>
      <c r="C10" s="36"/>
      <c r="D10" s="36"/>
      <c r="E10" s="36"/>
      <c r="F10" s="36"/>
      <c r="G10" s="36"/>
      <c r="H10" s="36"/>
    </row>
    <row r="11" ht="19.2" customHeight="1" spans="1:8">
      <c r="A11" s="36" t="s">
        <v>571</v>
      </c>
      <c r="B11" s="36" t="s">
        <v>132</v>
      </c>
      <c r="C11" s="36"/>
      <c r="D11" s="36"/>
      <c r="E11" s="36"/>
      <c r="F11" s="36"/>
      <c r="G11" s="36"/>
      <c r="H11" s="36"/>
    </row>
    <row r="12" ht="19.2" customHeight="1" spans="1:8">
      <c r="A12" s="36" t="s">
        <v>572</v>
      </c>
      <c r="B12" s="36" t="s">
        <v>132</v>
      </c>
      <c r="C12" s="36"/>
      <c r="D12" s="36"/>
      <c r="E12" s="36"/>
      <c r="F12" s="36"/>
      <c r="G12" s="36"/>
      <c r="H12" s="36"/>
    </row>
    <row r="13" ht="25" customHeight="1" spans="1:8">
      <c r="A13" s="36" t="s">
        <v>573</v>
      </c>
      <c r="B13" s="38" t="s">
        <v>628</v>
      </c>
      <c r="C13" s="36"/>
      <c r="D13" s="36"/>
      <c r="E13" s="36"/>
      <c r="F13" s="36"/>
      <c r="G13" s="36"/>
      <c r="H13" s="36"/>
    </row>
    <row r="14" ht="24" customHeight="1" spans="1:8">
      <c r="A14" s="36" t="s">
        <v>574</v>
      </c>
      <c r="B14" s="38"/>
      <c r="C14" s="36"/>
      <c r="D14" s="36"/>
      <c r="E14" s="36"/>
      <c r="F14" s="36"/>
      <c r="G14" s="36"/>
      <c r="H14" s="36"/>
    </row>
    <row r="15" ht="19" customHeight="1" spans="1:8">
      <c r="A15" s="36" t="s">
        <v>576</v>
      </c>
      <c r="B15" s="36"/>
      <c r="C15" s="36"/>
      <c r="D15" s="36"/>
      <c r="E15" s="36"/>
      <c r="F15" s="36"/>
      <c r="G15" s="36"/>
      <c r="H15" s="36"/>
    </row>
    <row r="16" ht="66" customHeight="1" spans="1:8">
      <c r="A16" s="36" t="s">
        <v>440</v>
      </c>
      <c r="B16" s="38" t="s">
        <v>629</v>
      </c>
      <c r="C16" s="36"/>
      <c r="D16" s="36"/>
      <c r="E16" s="36"/>
      <c r="F16" s="36"/>
      <c r="G16" s="36"/>
      <c r="H16" s="36"/>
    </row>
    <row r="17" ht="33" customHeight="1" spans="1:8">
      <c r="A17" s="36" t="s">
        <v>476</v>
      </c>
      <c r="B17" s="36" t="s">
        <v>477</v>
      </c>
      <c r="C17" s="36" t="s">
        <v>478</v>
      </c>
      <c r="D17" s="36" t="s">
        <v>578</v>
      </c>
      <c r="E17" s="36" t="s">
        <v>479</v>
      </c>
      <c r="F17" s="36" t="s">
        <v>579</v>
      </c>
      <c r="G17" s="36" t="s">
        <v>580</v>
      </c>
      <c r="H17" s="36" t="s">
        <v>5</v>
      </c>
    </row>
    <row r="18" ht="24" customHeight="1" spans="1:8">
      <c r="A18" s="39" t="s">
        <v>581</v>
      </c>
      <c r="B18" s="39" t="s">
        <v>582</v>
      </c>
      <c r="C18" s="39" t="s">
        <v>583</v>
      </c>
      <c r="D18" s="39" t="s">
        <v>630</v>
      </c>
      <c r="E18" s="39">
        <v>65</v>
      </c>
      <c r="F18" s="39" t="s">
        <v>584</v>
      </c>
      <c r="G18" s="39"/>
      <c r="H18" s="39"/>
    </row>
    <row r="19" ht="24" customHeight="1" spans="1:8">
      <c r="A19" s="39"/>
      <c r="B19" s="40" t="s">
        <v>631</v>
      </c>
      <c r="C19" s="40" t="s">
        <v>632</v>
      </c>
      <c r="D19" s="40" t="s">
        <v>597</v>
      </c>
      <c r="E19" s="39" t="s">
        <v>633</v>
      </c>
      <c r="F19" s="39"/>
      <c r="G19" s="39"/>
      <c r="H19" s="39"/>
    </row>
    <row r="20" ht="24" customHeight="1" spans="1:8">
      <c r="A20" s="39" t="s">
        <v>585</v>
      </c>
      <c r="B20" s="39" t="s">
        <v>586</v>
      </c>
      <c r="C20" s="40" t="s">
        <v>634</v>
      </c>
      <c r="D20" s="39" t="s">
        <v>604</v>
      </c>
      <c r="E20" s="39">
        <v>850</v>
      </c>
      <c r="F20" s="40" t="s">
        <v>591</v>
      </c>
      <c r="G20" s="39"/>
      <c r="H20" s="39"/>
    </row>
    <row r="21" ht="24" customHeight="1" spans="1:8">
      <c r="A21" s="39"/>
      <c r="B21" s="39"/>
      <c r="C21" s="40" t="s">
        <v>635</v>
      </c>
      <c r="D21" s="39" t="s">
        <v>604</v>
      </c>
      <c r="E21" s="39">
        <v>850</v>
      </c>
      <c r="F21" s="40" t="s">
        <v>591</v>
      </c>
      <c r="G21" s="39"/>
      <c r="H21" s="39"/>
    </row>
    <row r="22" ht="24" customHeight="1" spans="1:8">
      <c r="A22" s="39"/>
      <c r="B22" s="39" t="s">
        <v>595</v>
      </c>
      <c r="C22" s="40" t="s">
        <v>636</v>
      </c>
      <c r="D22" s="40" t="s">
        <v>597</v>
      </c>
      <c r="E22" s="40" t="s">
        <v>637</v>
      </c>
      <c r="F22" s="39"/>
      <c r="G22" s="39"/>
      <c r="H22" s="39"/>
    </row>
    <row r="23" ht="24" customHeight="1" spans="1:8">
      <c r="A23" s="39"/>
      <c r="B23" s="39" t="s">
        <v>599</v>
      </c>
      <c r="C23" s="40" t="s">
        <v>638</v>
      </c>
      <c r="D23" s="39" t="s">
        <v>588</v>
      </c>
      <c r="E23" s="39">
        <v>100</v>
      </c>
      <c r="F23" s="39" t="s">
        <v>605</v>
      </c>
      <c r="G23" s="39"/>
      <c r="H23" s="39"/>
    </row>
    <row r="24" ht="24" customHeight="1" spans="1:8">
      <c r="A24" s="40" t="s">
        <v>601</v>
      </c>
      <c r="B24" s="39" t="s">
        <v>606</v>
      </c>
      <c r="C24" s="40" t="s">
        <v>639</v>
      </c>
      <c r="D24" s="40" t="s">
        <v>597</v>
      </c>
      <c r="E24" s="40" t="s">
        <v>640</v>
      </c>
      <c r="F24" s="39"/>
      <c r="G24" s="39"/>
      <c r="H24" s="39"/>
    </row>
    <row r="25" ht="24" customHeight="1" spans="1:8">
      <c r="A25" s="39"/>
      <c r="B25" s="39" t="s">
        <v>608</v>
      </c>
      <c r="C25" s="40" t="s">
        <v>641</v>
      </c>
      <c r="D25" s="39" t="s">
        <v>597</v>
      </c>
      <c r="E25" s="39" t="s">
        <v>610</v>
      </c>
      <c r="F25" s="39"/>
      <c r="G25" s="39"/>
      <c r="H25" s="39"/>
    </row>
    <row r="26" ht="34" customHeight="1" spans="1:8">
      <c r="A26" s="39" t="s">
        <v>611</v>
      </c>
      <c r="B26" s="39" t="s">
        <v>612</v>
      </c>
      <c r="C26" s="39" t="s">
        <v>613</v>
      </c>
      <c r="D26" s="39" t="s">
        <v>604</v>
      </c>
      <c r="E26" s="39" t="s">
        <v>614</v>
      </c>
      <c r="F26" s="39" t="s">
        <v>605</v>
      </c>
      <c r="G26" s="39"/>
      <c r="H26" s="39"/>
    </row>
    <row r="27" ht="24" spans="1:8">
      <c r="A27" s="41" t="s">
        <v>615</v>
      </c>
      <c r="B27" s="42"/>
      <c r="C27" s="43" t="s">
        <v>542</v>
      </c>
      <c r="D27" s="43">
        <v>15101878562</v>
      </c>
      <c r="E27" s="43" t="s">
        <v>543</v>
      </c>
      <c r="F27" s="44" t="s">
        <v>544</v>
      </c>
      <c r="G27" s="45"/>
      <c r="H27" s="46"/>
    </row>
    <row r="28" ht="24" spans="1:8">
      <c r="A28" s="47" t="s">
        <v>617</v>
      </c>
      <c r="B28" s="48"/>
      <c r="C28" s="43" t="s">
        <v>542</v>
      </c>
      <c r="D28" s="43">
        <v>15352347688</v>
      </c>
      <c r="E28" s="43" t="s">
        <v>546</v>
      </c>
      <c r="F28" s="44" t="s">
        <v>544</v>
      </c>
      <c r="G28" s="45"/>
      <c r="H28" s="46"/>
    </row>
    <row r="29" ht="24" spans="1:8">
      <c r="A29" s="49" t="s">
        <v>619</v>
      </c>
      <c r="B29" s="48"/>
      <c r="C29" s="43" t="s">
        <v>542</v>
      </c>
      <c r="D29" s="43"/>
      <c r="E29" s="43" t="s">
        <v>546</v>
      </c>
      <c r="F29" s="44"/>
      <c r="G29" s="45"/>
      <c r="H29" s="46"/>
    </row>
  </sheetData>
  <mergeCells count="26">
    <mergeCell ref="A1:H1"/>
    <mergeCell ref="B2:C2"/>
    <mergeCell ref="F2:H2"/>
    <mergeCell ref="B3:C3"/>
    <mergeCell ref="F3:H3"/>
    <mergeCell ref="B4:C4"/>
    <mergeCell ref="F4:H4"/>
    <mergeCell ref="B5:C5"/>
    <mergeCell ref="F5:H5"/>
    <mergeCell ref="B6:H6"/>
    <mergeCell ref="B7:H7"/>
    <mergeCell ref="B8:H8"/>
    <mergeCell ref="B9:H9"/>
    <mergeCell ref="B10:H10"/>
    <mergeCell ref="B11:H11"/>
    <mergeCell ref="B12:H12"/>
    <mergeCell ref="B13:H13"/>
    <mergeCell ref="B14:H14"/>
    <mergeCell ref="B15:H15"/>
    <mergeCell ref="B16:H16"/>
    <mergeCell ref="F27:H27"/>
    <mergeCell ref="F28:H28"/>
    <mergeCell ref="F29:H29"/>
    <mergeCell ref="A18:A19"/>
    <mergeCell ref="A20:A23"/>
    <mergeCell ref="A24:A25"/>
  </mergeCells>
  <printOptions horizontalCentered="1"/>
  <pageMargins left="0.3" right="0.3" top="0.61" bottom="0.37" header="0.1" footer="0.1"/>
  <pageSetup paperSize="9" pageOrder="overThenDown" orientation="portrait" useFirstPageNumber="1" horizontalDpi="300" verticalDpi="300"/>
  <headerFooter alignWithMargins="0" scaleWithDoc="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28"/>
  <sheetViews>
    <sheetView zoomScaleSheetLayoutView="60" topLeftCell="A3" workbookViewId="0">
      <selection activeCell="B11" sqref="B11:H11"/>
    </sheetView>
  </sheetViews>
  <sheetFormatPr defaultColWidth="8" defaultRowHeight="12.75" outlineLevelCol="7"/>
  <cols>
    <col min="1" max="1" width="14.275" style="33"/>
    <col min="2" max="2" width="10.6833333333333" style="33"/>
    <col min="3" max="3" width="8.89166666666667" style="33"/>
    <col min="4" max="4" width="11.125" style="33"/>
    <col min="5" max="5" width="12.475" style="33"/>
    <col min="6" max="6" width="8.89166666666667" style="33"/>
    <col min="7" max="7" width="10.6833333333333" style="33"/>
    <col min="8" max="8" width="8.45833333333333" style="33"/>
    <col min="9" max="16384" width="8" style="33"/>
  </cols>
  <sheetData>
    <row r="1" ht="38.4" customHeight="1" spans="1:8">
      <c r="A1" s="34" t="s">
        <v>548</v>
      </c>
      <c r="B1" s="35"/>
      <c r="C1" s="35"/>
      <c r="D1" s="35"/>
      <c r="E1" s="35"/>
      <c r="F1" s="35"/>
      <c r="G1" s="35"/>
      <c r="H1" s="35"/>
    </row>
    <row r="2" ht="19.2" customHeight="1" spans="1:8">
      <c r="A2" s="36" t="s">
        <v>549</v>
      </c>
      <c r="B2" s="36" t="s">
        <v>550</v>
      </c>
      <c r="C2" s="36"/>
      <c r="D2" s="36"/>
      <c r="E2" s="36" t="s">
        <v>551</v>
      </c>
      <c r="F2" s="36" t="s">
        <v>642</v>
      </c>
      <c r="G2" s="36"/>
      <c r="H2" s="36"/>
    </row>
    <row r="3" ht="19.2" customHeight="1" spans="1:8">
      <c r="A3" s="36" t="s">
        <v>552</v>
      </c>
      <c r="B3" s="36" t="s">
        <v>553</v>
      </c>
      <c r="C3" s="36"/>
      <c r="D3" s="36"/>
      <c r="E3" s="36" t="s">
        <v>554</v>
      </c>
      <c r="F3" s="36" t="s">
        <v>555</v>
      </c>
      <c r="G3" s="36"/>
      <c r="H3" s="36"/>
    </row>
    <row r="4" ht="19.2" customHeight="1" spans="1:8">
      <c r="A4" s="36" t="s">
        <v>556</v>
      </c>
      <c r="B4" s="36" t="s">
        <v>557</v>
      </c>
      <c r="C4" s="36"/>
      <c r="D4" s="36"/>
      <c r="E4" s="36" t="s">
        <v>558</v>
      </c>
      <c r="F4" s="36" t="s">
        <v>132</v>
      </c>
      <c r="G4" s="36"/>
      <c r="H4" s="36"/>
    </row>
    <row r="5" ht="19.2" customHeight="1" spans="1:8">
      <c r="A5" s="36" t="s">
        <v>559</v>
      </c>
      <c r="B5" s="37">
        <v>2025</v>
      </c>
      <c r="C5" s="37"/>
      <c r="D5" s="36"/>
      <c r="E5" s="36" t="s">
        <v>560</v>
      </c>
      <c r="F5" s="36" t="s">
        <v>561</v>
      </c>
      <c r="G5" s="36"/>
      <c r="H5" s="36"/>
    </row>
    <row r="6" ht="19.2" customHeight="1" spans="1:8">
      <c r="A6" s="36" t="s">
        <v>562</v>
      </c>
      <c r="B6" s="38" t="s">
        <v>643</v>
      </c>
      <c r="C6" s="36"/>
      <c r="D6" s="36"/>
      <c r="E6" s="36"/>
      <c r="F6" s="36"/>
      <c r="G6" s="36"/>
      <c r="H6" s="36"/>
    </row>
    <row r="7" ht="19.2" customHeight="1" spans="1:8">
      <c r="A7" s="36" t="s">
        <v>564</v>
      </c>
      <c r="B7" s="38" t="s">
        <v>643</v>
      </c>
      <c r="C7" s="36"/>
      <c r="D7" s="36"/>
      <c r="E7" s="36"/>
      <c r="F7" s="36"/>
      <c r="G7" s="36"/>
      <c r="H7" s="36"/>
    </row>
    <row r="8" ht="36" customHeight="1" spans="1:8">
      <c r="A8" s="36" t="s">
        <v>566</v>
      </c>
      <c r="B8" s="38" t="s">
        <v>644</v>
      </c>
      <c r="C8" s="36"/>
      <c r="D8" s="36"/>
      <c r="E8" s="36"/>
      <c r="F8" s="36"/>
      <c r="G8" s="36"/>
      <c r="H8" s="36"/>
    </row>
    <row r="9" ht="19.2" customHeight="1" spans="1:8">
      <c r="A9" s="36" t="s">
        <v>568</v>
      </c>
      <c r="B9" s="36" t="s">
        <v>645</v>
      </c>
      <c r="C9" s="36"/>
      <c r="D9" s="36"/>
      <c r="E9" s="36"/>
      <c r="F9" s="36"/>
      <c r="G9" s="36"/>
      <c r="H9" s="36"/>
    </row>
    <row r="10" ht="19.2" customHeight="1" spans="1:8">
      <c r="A10" s="36" t="s">
        <v>570</v>
      </c>
      <c r="B10" s="36" t="s">
        <v>132</v>
      </c>
      <c r="C10" s="36"/>
      <c r="D10" s="36"/>
      <c r="E10" s="36"/>
      <c r="F10" s="36"/>
      <c r="G10" s="36"/>
      <c r="H10" s="36"/>
    </row>
    <row r="11" ht="19.2" customHeight="1" spans="1:8">
      <c r="A11" s="36" t="s">
        <v>571</v>
      </c>
      <c r="B11" s="36" t="s">
        <v>132</v>
      </c>
      <c r="C11" s="36"/>
      <c r="D11" s="36"/>
      <c r="E11" s="36"/>
      <c r="F11" s="36"/>
      <c r="G11" s="36"/>
      <c r="H11" s="36"/>
    </row>
    <row r="12" ht="19.2" customHeight="1" spans="1:8">
      <c r="A12" s="36" t="s">
        <v>572</v>
      </c>
      <c r="B12" s="36" t="s">
        <v>132</v>
      </c>
      <c r="C12" s="36"/>
      <c r="D12" s="36"/>
      <c r="E12" s="36"/>
      <c r="F12" s="36"/>
      <c r="G12" s="36"/>
      <c r="H12" s="36"/>
    </row>
    <row r="13" ht="38" customHeight="1" spans="1:8">
      <c r="A13" s="36" t="s">
        <v>573</v>
      </c>
      <c r="B13" s="38" t="s">
        <v>646</v>
      </c>
      <c r="C13" s="36"/>
      <c r="D13" s="36"/>
      <c r="E13" s="36"/>
      <c r="F13" s="36"/>
      <c r="G13" s="36"/>
      <c r="H13" s="36"/>
    </row>
    <row r="14" ht="26" customHeight="1" spans="1:8">
      <c r="A14" s="36" t="s">
        <v>574</v>
      </c>
      <c r="B14" s="38" t="s">
        <v>647</v>
      </c>
      <c r="C14" s="36"/>
      <c r="D14" s="36"/>
      <c r="E14" s="36"/>
      <c r="F14" s="36"/>
      <c r="G14" s="36"/>
      <c r="H14" s="36"/>
    </row>
    <row r="15" ht="27" customHeight="1" spans="1:8">
      <c r="A15" s="36" t="s">
        <v>576</v>
      </c>
      <c r="B15" s="36"/>
      <c r="C15" s="36"/>
      <c r="D15" s="36"/>
      <c r="E15" s="36"/>
      <c r="F15" s="36"/>
      <c r="G15" s="36"/>
      <c r="H15" s="36"/>
    </row>
    <row r="16" ht="62" customHeight="1" spans="1:8">
      <c r="A16" s="36" t="s">
        <v>440</v>
      </c>
      <c r="B16" s="38" t="s">
        <v>648</v>
      </c>
      <c r="C16" s="36"/>
      <c r="D16" s="36"/>
      <c r="E16" s="36"/>
      <c r="F16" s="36"/>
      <c r="G16" s="36"/>
      <c r="H16" s="36"/>
    </row>
    <row r="17" ht="33" customHeight="1" spans="1:8">
      <c r="A17" s="39" t="s">
        <v>476</v>
      </c>
      <c r="B17" s="39" t="s">
        <v>477</v>
      </c>
      <c r="C17" s="39" t="s">
        <v>478</v>
      </c>
      <c r="D17" s="39" t="s">
        <v>578</v>
      </c>
      <c r="E17" s="39" t="s">
        <v>479</v>
      </c>
      <c r="F17" s="39" t="s">
        <v>579</v>
      </c>
      <c r="G17" s="39" t="s">
        <v>580</v>
      </c>
      <c r="H17" s="39" t="s">
        <v>5</v>
      </c>
    </row>
    <row r="18" ht="26" customHeight="1" spans="1:8">
      <c r="A18" s="39" t="s">
        <v>581</v>
      </c>
      <c r="B18" s="39" t="s">
        <v>582</v>
      </c>
      <c r="C18" s="39" t="s">
        <v>583</v>
      </c>
      <c r="D18" s="39" t="s">
        <v>630</v>
      </c>
      <c r="E18" s="39">
        <v>30</v>
      </c>
      <c r="F18" s="39" t="s">
        <v>584</v>
      </c>
      <c r="G18" s="39"/>
      <c r="H18" s="39"/>
    </row>
    <row r="19" ht="26" customHeight="1" spans="1:8">
      <c r="A19" s="50" t="s">
        <v>585</v>
      </c>
      <c r="B19" s="50" t="s">
        <v>586</v>
      </c>
      <c r="C19" s="40" t="s">
        <v>649</v>
      </c>
      <c r="D19" s="39" t="s">
        <v>588</v>
      </c>
      <c r="E19" s="40">
        <v>1</v>
      </c>
      <c r="F19" s="40" t="s">
        <v>409</v>
      </c>
      <c r="G19" s="39"/>
      <c r="H19" s="39"/>
    </row>
    <row r="20" ht="26" customHeight="1" spans="1:8">
      <c r="A20" s="51"/>
      <c r="B20" s="52"/>
      <c r="C20" s="40" t="s">
        <v>650</v>
      </c>
      <c r="D20" s="39" t="s">
        <v>588</v>
      </c>
      <c r="E20" s="39">
        <v>95</v>
      </c>
      <c r="F20" s="40" t="s">
        <v>591</v>
      </c>
      <c r="G20" s="39"/>
      <c r="H20" s="39"/>
    </row>
    <row r="21" ht="26" customHeight="1" spans="1:8">
      <c r="A21" s="51"/>
      <c r="B21" s="39" t="s">
        <v>595</v>
      </c>
      <c r="C21" s="40" t="s">
        <v>651</v>
      </c>
      <c r="D21" s="40" t="s">
        <v>597</v>
      </c>
      <c r="E21" s="40" t="s">
        <v>652</v>
      </c>
      <c r="F21" s="39"/>
      <c r="G21" s="39"/>
      <c r="H21" s="39"/>
    </row>
    <row r="22" ht="26" customHeight="1" spans="1:8">
      <c r="A22" s="52"/>
      <c r="B22" s="39" t="s">
        <v>599</v>
      </c>
      <c r="C22" s="40" t="s">
        <v>653</v>
      </c>
      <c r="D22" s="40" t="s">
        <v>597</v>
      </c>
      <c r="E22" s="40" t="s">
        <v>514</v>
      </c>
      <c r="F22" s="39"/>
      <c r="G22" s="39"/>
      <c r="H22" s="39"/>
    </row>
    <row r="23" ht="26" customHeight="1" spans="1:8">
      <c r="A23" s="40" t="s">
        <v>601</v>
      </c>
      <c r="B23" s="39" t="s">
        <v>606</v>
      </c>
      <c r="C23" s="40" t="s">
        <v>654</v>
      </c>
      <c r="D23" s="39" t="s">
        <v>597</v>
      </c>
      <c r="E23" s="39" t="s">
        <v>598</v>
      </c>
      <c r="F23" s="39"/>
      <c r="G23" s="39"/>
      <c r="H23" s="39"/>
    </row>
    <row r="24" ht="26" customHeight="1" spans="1:8">
      <c r="A24" s="39"/>
      <c r="B24" s="39" t="s">
        <v>608</v>
      </c>
      <c r="C24" s="40" t="s">
        <v>655</v>
      </c>
      <c r="D24" s="39" t="s">
        <v>597</v>
      </c>
      <c r="E24" s="39" t="s">
        <v>610</v>
      </c>
      <c r="F24" s="39"/>
      <c r="G24" s="39"/>
      <c r="H24" s="39"/>
    </row>
    <row r="25" ht="26" customHeight="1" spans="1:8">
      <c r="A25" s="39" t="s">
        <v>611</v>
      </c>
      <c r="B25" s="39" t="s">
        <v>612</v>
      </c>
      <c r="C25" s="40" t="s">
        <v>656</v>
      </c>
      <c r="D25" s="39" t="s">
        <v>604</v>
      </c>
      <c r="E25" s="39" t="s">
        <v>614</v>
      </c>
      <c r="F25" s="39" t="s">
        <v>605</v>
      </c>
      <c r="G25" s="39"/>
      <c r="H25" s="39"/>
    </row>
    <row r="26" ht="24" spans="1:8">
      <c r="A26" s="53" t="s">
        <v>615</v>
      </c>
      <c r="B26" s="54"/>
      <c r="C26" s="55" t="s">
        <v>542</v>
      </c>
      <c r="D26" s="55">
        <v>15101878562</v>
      </c>
      <c r="E26" s="55" t="s">
        <v>543</v>
      </c>
      <c r="F26" s="44" t="s">
        <v>544</v>
      </c>
      <c r="G26" s="45"/>
      <c r="H26" s="46"/>
    </row>
    <row r="27" ht="24" spans="1:8">
      <c r="A27" s="56" t="s">
        <v>617</v>
      </c>
      <c r="B27" s="57"/>
      <c r="C27" s="55" t="s">
        <v>542</v>
      </c>
      <c r="D27" s="55">
        <v>15352347688</v>
      </c>
      <c r="E27" s="55" t="s">
        <v>546</v>
      </c>
      <c r="F27" s="44" t="s">
        <v>544</v>
      </c>
      <c r="G27" s="45"/>
      <c r="H27" s="46"/>
    </row>
    <row r="28" ht="24" spans="1:8">
      <c r="A28" s="49" t="s">
        <v>619</v>
      </c>
      <c r="B28" s="57"/>
      <c r="C28" s="55" t="s">
        <v>542</v>
      </c>
      <c r="D28" s="55"/>
      <c r="E28" s="55" t="s">
        <v>546</v>
      </c>
      <c r="F28" s="44"/>
      <c r="G28" s="45"/>
      <c r="H28" s="46"/>
    </row>
  </sheetData>
  <mergeCells count="26">
    <mergeCell ref="A1:H1"/>
    <mergeCell ref="B2:C2"/>
    <mergeCell ref="F2:H2"/>
    <mergeCell ref="B3:C3"/>
    <mergeCell ref="F3:H3"/>
    <mergeCell ref="B4:C4"/>
    <mergeCell ref="F4:H4"/>
    <mergeCell ref="B5:C5"/>
    <mergeCell ref="F5:H5"/>
    <mergeCell ref="B6:H6"/>
    <mergeCell ref="B7:H7"/>
    <mergeCell ref="B8:H8"/>
    <mergeCell ref="B9:H9"/>
    <mergeCell ref="B10:H10"/>
    <mergeCell ref="B11:H11"/>
    <mergeCell ref="B12:H12"/>
    <mergeCell ref="B13:H13"/>
    <mergeCell ref="B14:H14"/>
    <mergeCell ref="B15:H15"/>
    <mergeCell ref="B16:H16"/>
    <mergeCell ref="F26:H26"/>
    <mergeCell ref="F27:H27"/>
    <mergeCell ref="F28:H28"/>
    <mergeCell ref="A19:A22"/>
    <mergeCell ref="A23:A24"/>
    <mergeCell ref="B19:B20"/>
  </mergeCells>
  <printOptions horizontalCentered="1"/>
  <pageMargins left="0.3" right="0.3" top="0.61" bottom="0.37" header="0.1" footer="0.1"/>
  <pageSetup paperSize="9" pageOrder="overThenDown" orientation="portrait" useFirstPageNumber="1" horizontalDpi="300" verticalDpi="300"/>
  <headerFooter alignWithMargins="0" scaleWithDoc="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28"/>
  <sheetViews>
    <sheetView zoomScaleSheetLayoutView="60" topLeftCell="A4" workbookViewId="0">
      <selection activeCell="B10" sqref="B10:H10"/>
    </sheetView>
  </sheetViews>
  <sheetFormatPr defaultColWidth="8" defaultRowHeight="12.75" outlineLevelCol="7"/>
  <cols>
    <col min="1" max="1" width="14.275" style="59"/>
    <col min="2" max="2" width="10.6833333333333" style="59"/>
    <col min="3" max="3" width="8.89166666666667" style="59"/>
    <col min="4" max="4" width="11.25" style="59" customWidth="1"/>
    <col min="5" max="5" width="12.475" style="59"/>
    <col min="6" max="6" width="8.89166666666667" style="59"/>
    <col min="7" max="7" width="10.6833333333333" style="59"/>
    <col min="8" max="8" width="8.56666666666667" style="59"/>
    <col min="9" max="16384" width="8" style="59"/>
  </cols>
  <sheetData>
    <row r="1" ht="38.4" customHeight="1" spans="1:8">
      <c r="A1" s="60" t="s">
        <v>548</v>
      </c>
      <c r="B1" s="61"/>
      <c r="C1" s="61"/>
      <c r="D1" s="61"/>
      <c r="E1" s="61"/>
      <c r="F1" s="61"/>
      <c r="G1" s="61"/>
      <c r="H1" s="61"/>
    </row>
    <row r="2" ht="19.2" customHeight="1" spans="1:8">
      <c r="A2" s="62" t="s">
        <v>551</v>
      </c>
      <c r="B2" s="62" t="s">
        <v>657</v>
      </c>
      <c r="C2" s="62"/>
      <c r="D2" s="62"/>
      <c r="E2" s="62" t="s">
        <v>551</v>
      </c>
      <c r="F2" s="62" t="s">
        <v>658</v>
      </c>
      <c r="G2" s="62"/>
      <c r="H2" s="62"/>
    </row>
    <row r="3" ht="19.2" customHeight="1" spans="1:8">
      <c r="A3" s="62" t="s">
        <v>659</v>
      </c>
      <c r="B3" s="62" t="s">
        <v>660</v>
      </c>
      <c r="C3" s="62"/>
      <c r="D3" s="62"/>
      <c r="E3" s="62" t="s">
        <v>554</v>
      </c>
      <c r="F3" s="62" t="s">
        <v>661</v>
      </c>
      <c r="G3" s="62"/>
      <c r="H3" s="62"/>
    </row>
    <row r="4" ht="19.2" customHeight="1" spans="1:8">
      <c r="A4" s="62" t="s">
        <v>556</v>
      </c>
      <c r="B4" s="62" t="s">
        <v>557</v>
      </c>
      <c r="C4" s="62"/>
      <c r="D4" s="62"/>
      <c r="E4" s="62" t="s">
        <v>558</v>
      </c>
      <c r="F4" s="62" t="s">
        <v>132</v>
      </c>
      <c r="G4" s="62"/>
      <c r="H4" s="62"/>
    </row>
    <row r="5" ht="19.2" customHeight="1" spans="1:8">
      <c r="A5" s="62" t="s">
        <v>662</v>
      </c>
      <c r="B5" s="63">
        <v>2025</v>
      </c>
      <c r="C5" s="63"/>
      <c r="D5" s="62"/>
      <c r="E5" s="62" t="s">
        <v>560</v>
      </c>
      <c r="F5" s="62" t="s">
        <v>561</v>
      </c>
      <c r="G5" s="62"/>
      <c r="H5" s="62"/>
    </row>
    <row r="6" ht="19.2" customHeight="1" spans="1:8">
      <c r="A6" s="62" t="s">
        <v>562</v>
      </c>
      <c r="B6" s="62" t="s">
        <v>663</v>
      </c>
      <c r="C6" s="62"/>
      <c r="D6" s="62"/>
      <c r="E6" s="62"/>
      <c r="F6" s="62"/>
      <c r="G6" s="62"/>
      <c r="H6" s="62"/>
    </row>
    <row r="7" ht="19.2" customHeight="1" spans="1:8">
      <c r="A7" s="62" t="s">
        <v>564</v>
      </c>
      <c r="B7" s="64" t="s">
        <v>664</v>
      </c>
      <c r="C7" s="62"/>
      <c r="D7" s="62"/>
      <c r="E7" s="62"/>
      <c r="F7" s="62"/>
      <c r="G7" s="62"/>
      <c r="H7" s="62"/>
    </row>
    <row r="8" ht="26" customHeight="1" spans="1:8">
      <c r="A8" s="62" t="s">
        <v>566</v>
      </c>
      <c r="B8" s="64" t="s">
        <v>665</v>
      </c>
      <c r="C8" s="62"/>
      <c r="D8" s="62"/>
      <c r="E8" s="62"/>
      <c r="F8" s="62"/>
      <c r="G8" s="62"/>
      <c r="H8" s="62"/>
    </row>
    <row r="9" ht="19.2" customHeight="1" spans="1:8">
      <c r="A9" s="62" t="s">
        <v>568</v>
      </c>
      <c r="B9" s="64" t="s">
        <v>666</v>
      </c>
      <c r="C9" s="62"/>
      <c r="D9" s="62"/>
      <c r="E9" s="62"/>
      <c r="F9" s="62"/>
      <c r="G9" s="62"/>
      <c r="H9" s="62"/>
    </row>
    <row r="10" ht="19.2" customHeight="1" spans="1:8">
      <c r="A10" s="62" t="s">
        <v>570</v>
      </c>
      <c r="B10" s="62" t="s">
        <v>132</v>
      </c>
      <c r="C10" s="62"/>
      <c r="D10" s="62"/>
      <c r="E10" s="62"/>
      <c r="F10" s="62"/>
      <c r="G10" s="62"/>
      <c r="H10" s="62"/>
    </row>
    <row r="11" ht="19.2" customHeight="1" spans="1:8">
      <c r="A11" s="62" t="s">
        <v>571</v>
      </c>
      <c r="B11" s="62" t="s">
        <v>132</v>
      </c>
      <c r="C11" s="62"/>
      <c r="D11" s="62"/>
      <c r="E11" s="62"/>
      <c r="F11" s="62"/>
      <c r="G11" s="62"/>
      <c r="H11" s="62"/>
    </row>
    <row r="12" ht="19.2" customHeight="1" spans="1:8">
      <c r="A12" s="62" t="s">
        <v>572</v>
      </c>
      <c r="B12" s="62" t="s">
        <v>132</v>
      </c>
      <c r="C12" s="62"/>
      <c r="D12" s="62"/>
      <c r="E12" s="62"/>
      <c r="F12" s="62"/>
      <c r="G12" s="62"/>
      <c r="H12" s="62"/>
    </row>
    <row r="13" ht="19.2" customHeight="1" spans="1:8">
      <c r="A13" s="62" t="s">
        <v>573</v>
      </c>
      <c r="B13" s="64" t="s">
        <v>667</v>
      </c>
      <c r="C13" s="62"/>
      <c r="D13" s="62"/>
      <c r="E13" s="62"/>
      <c r="F13" s="62"/>
      <c r="G13" s="62"/>
      <c r="H13" s="62"/>
    </row>
    <row r="14" ht="19.2" customHeight="1" spans="1:8">
      <c r="A14" s="62" t="s">
        <v>574</v>
      </c>
      <c r="B14" s="64"/>
      <c r="C14" s="62"/>
      <c r="D14" s="62"/>
      <c r="E14" s="62"/>
      <c r="F14" s="62"/>
      <c r="G14" s="62"/>
      <c r="H14" s="62"/>
    </row>
    <row r="15" ht="24" customHeight="1" spans="1:8">
      <c r="A15" s="62" t="s">
        <v>576</v>
      </c>
      <c r="B15" s="62"/>
      <c r="C15" s="62"/>
      <c r="D15" s="62"/>
      <c r="E15" s="62"/>
      <c r="F15" s="62"/>
      <c r="G15" s="62"/>
      <c r="H15" s="62"/>
    </row>
    <row r="16" ht="40" customHeight="1" spans="1:8">
      <c r="A16" s="62" t="s">
        <v>440</v>
      </c>
      <c r="B16" s="64" t="s">
        <v>668</v>
      </c>
      <c r="C16" s="62"/>
      <c r="D16" s="62"/>
      <c r="E16" s="62"/>
      <c r="F16" s="62"/>
      <c r="G16" s="62"/>
      <c r="H16" s="62"/>
    </row>
    <row r="17" ht="28" customHeight="1" spans="1:8">
      <c r="A17" s="62" t="s">
        <v>476</v>
      </c>
      <c r="B17" s="62" t="s">
        <v>477</v>
      </c>
      <c r="C17" s="62" t="s">
        <v>478</v>
      </c>
      <c r="D17" s="62" t="s">
        <v>578</v>
      </c>
      <c r="E17" s="62" t="s">
        <v>479</v>
      </c>
      <c r="F17" s="62" t="s">
        <v>579</v>
      </c>
      <c r="G17" s="62" t="s">
        <v>580</v>
      </c>
      <c r="H17" s="62" t="s">
        <v>5</v>
      </c>
    </row>
    <row r="18" ht="28" customHeight="1" spans="1:8">
      <c r="A18" s="62" t="s">
        <v>581</v>
      </c>
      <c r="B18" s="62" t="s">
        <v>582</v>
      </c>
      <c r="C18" s="62" t="s">
        <v>583</v>
      </c>
      <c r="D18" s="62" t="s">
        <v>630</v>
      </c>
      <c r="E18" s="62" t="s">
        <v>669</v>
      </c>
      <c r="F18" s="62" t="s">
        <v>584</v>
      </c>
      <c r="G18" s="62"/>
      <c r="H18" s="62"/>
    </row>
    <row r="19" ht="28" customHeight="1" spans="1:8">
      <c r="A19" s="62" t="s">
        <v>585</v>
      </c>
      <c r="B19" s="62" t="s">
        <v>586</v>
      </c>
      <c r="C19" s="64" t="s">
        <v>670</v>
      </c>
      <c r="D19" s="62" t="s">
        <v>588</v>
      </c>
      <c r="E19" s="62">
        <v>1</v>
      </c>
      <c r="F19" s="64" t="s">
        <v>671</v>
      </c>
      <c r="G19" s="62"/>
      <c r="H19" s="62"/>
    </row>
    <row r="20" ht="28" customHeight="1" spans="1:8">
      <c r="A20" s="62"/>
      <c r="B20" s="62" t="s">
        <v>595</v>
      </c>
      <c r="C20" s="64" t="s">
        <v>672</v>
      </c>
      <c r="D20" s="62" t="s">
        <v>604</v>
      </c>
      <c r="E20" s="62">
        <v>98</v>
      </c>
      <c r="F20" s="62" t="s">
        <v>605</v>
      </c>
      <c r="G20" s="62"/>
      <c r="H20" s="62"/>
    </row>
    <row r="21" ht="28" customHeight="1" spans="1:8">
      <c r="A21" s="62"/>
      <c r="B21" s="62" t="s">
        <v>599</v>
      </c>
      <c r="C21" s="64" t="s">
        <v>673</v>
      </c>
      <c r="D21" s="62" t="s">
        <v>588</v>
      </c>
      <c r="E21" s="62" t="s">
        <v>674</v>
      </c>
      <c r="F21" s="62" t="s">
        <v>605</v>
      </c>
      <c r="G21" s="62"/>
      <c r="H21" s="62"/>
    </row>
    <row r="22" ht="28" customHeight="1" spans="1:8">
      <c r="A22" s="62" t="s">
        <v>601</v>
      </c>
      <c r="B22" s="62" t="s">
        <v>602</v>
      </c>
      <c r="C22" s="64" t="s">
        <v>675</v>
      </c>
      <c r="D22" s="62" t="s">
        <v>597</v>
      </c>
      <c r="E22" s="64" t="s">
        <v>676</v>
      </c>
      <c r="F22" s="62"/>
      <c r="G22" s="62"/>
      <c r="H22" s="62"/>
    </row>
    <row r="23" ht="40" customHeight="1" spans="1:8">
      <c r="A23" s="62"/>
      <c r="B23" s="62" t="s">
        <v>606</v>
      </c>
      <c r="C23" s="64" t="s">
        <v>677</v>
      </c>
      <c r="D23" s="62" t="s">
        <v>597</v>
      </c>
      <c r="E23" s="62" t="s">
        <v>598</v>
      </c>
      <c r="F23" s="62"/>
      <c r="G23" s="62"/>
      <c r="H23" s="62"/>
    </row>
    <row r="24" ht="28" customHeight="1" spans="1:8">
      <c r="A24" s="62"/>
      <c r="B24" s="62" t="s">
        <v>608</v>
      </c>
      <c r="C24" s="62"/>
      <c r="D24" s="62"/>
      <c r="E24" s="62"/>
      <c r="F24" s="62"/>
      <c r="G24" s="62"/>
      <c r="H24" s="62"/>
    </row>
    <row r="25" ht="28" customHeight="1" spans="1:8">
      <c r="A25" s="62" t="s">
        <v>611</v>
      </c>
      <c r="B25" s="62" t="s">
        <v>612</v>
      </c>
      <c r="C25" s="62" t="s">
        <v>613</v>
      </c>
      <c r="D25" s="62" t="s">
        <v>604</v>
      </c>
      <c r="E25" s="62" t="s">
        <v>614</v>
      </c>
      <c r="F25" s="62" t="s">
        <v>605</v>
      </c>
      <c r="G25" s="62"/>
      <c r="H25" s="62"/>
    </row>
    <row r="26" ht="28" customHeight="1" spans="1:8">
      <c r="A26" s="53" t="s">
        <v>615</v>
      </c>
      <c r="B26" s="54"/>
      <c r="C26" s="55" t="s">
        <v>542</v>
      </c>
      <c r="D26" s="55">
        <v>15101878562</v>
      </c>
      <c r="E26" s="55" t="s">
        <v>543</v>
      </c>
      <c r="F26" s="44" t="s">
        <v>544</v>
      </c>
      <c r="G26" s="45"/>
      <c r="H26" s="46"/>
    </row>
    <row r="27" ht="28" customHeight="1" spans="1:8">
      <c r="A27" s="56" t="s">
        <v>617</v>
      </c>
      <c r="B27" s="57"/>
      <c r="C27" s="55" t="s">
        <v>542</v>
      </c>
      <c r="D27" s="55">
        <v>15352347688</v>
      </c>
      <c r="E27" s="55" t="s">
        <v>546</v>
      </c>
      <c r="F27" s="44" t="s">
        <v>544</v>
      </c>
      <c r="G27" s="45"/>
      <c r="H27" s="46"/>
    </row>
    <row r="28" ht="28" customHeight="1" spans="1:8">
      <c r="A28" s="49" t="s">
        <v>619</v>
      </c>
      <c r="B28" s="57"/>
      <c r="C28" s="55" t="s">
        <v>542</v>
      </c>
      <c r="D28" s="55"/>
      <c r="E28" s="55" t="s">
        <v>546</v>
      </c>
      <c r="F28" s="44"/>
      <c r="G28" s="45"/>
      <c r="H28" s="46"/>
    </row>
  </sheetData>
  <mergeCells count="25">
    <mergeCell ref="A1:H1"/>
    <mergeCell ref="B2:C2"/>
    <mergeCell ref="F2:H2"/>
    <mergeCell ref="B3:C3"/>
    <mergeCell ref="F3:H3"/>
    <mergeCell ref="B4:C4"/>
    <mergeCell ref="F4:H4"/>
    <mergeCell ref="B5:C5"/>
    <mergeCell ref="F5:H5"/>
    <mergeCell ref="B6:H6"/>
    <mergeCell ref="B7:H7"/>
    <mergeCell ref="B8:H8"/>
    <mergeCell ref="B9:H9"/>
    <mergeCell ref="B10:H10"/>
    <mergeCell ref="B11:H11"/>
    <mergeCell ref="B12:H12"/>
    <mergeCell ref="B13:H13"/>
    <mergeCell ref="B14:H14"/>
    <mergeCell ref="B15:H15"/>
    <mergeCell ref="B16:H16"/>
    <mergeCell ref="F26:H26"/>
    <mergeCell ref="F27:H27"/>
    <mergeCell ref="F28:H28"/>
    <mergeCell ref="A19:A21"/>
    <mergeCell ref="A22:A24"/>
  </mergeCells>
  <printOptions horizontalCentered="1"/>
  <pageMargins left="0.3" right="0.3" top="0.61" bottom="0.37" header="0.1" footer="0.1"/>
  <pageSetup paperSize="9" pageOrder="overThenDown" orientation="portrait" useFirstPageNumber="1" horizontalDpi="300" verticalDpi="300"/>
  <headerFooter alignWithMargins="0" scaleWithDoc="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28"/>
  <sheetViews>
    <sheetView zoomScaleSheetLayoutView="60" workbookViewId="0">
      <selection activeCell="B8" sqref="B8:H8"/>
    </sheetView>
  </sheetViews>
  <sheetFormatPr defaultColWidth="8" defaultRowHeight="12.75" outlineLevelCol="7"/>
  <cols>
    <col min="1" max="1" width="14.275" style="33"/>
    <col min="2" max="2" width="10.6833333333333" style="33"/>
    <col min="3" max="3" width="8.89166666666667" style="33"/>
    <col min="4" max="4" width="11.25" style="33" customWidth="1"/>
    <col min="5" max="5" width="12.475" style="33"/>
    <col min="6" max="6" width="8.89166666666667" style="33"/>
    <col min="7" max="7" width="10.6833333333333" style="33"/>
    <col min="8" max="8" width="8.45833333333333" style="33"/>
    <col min="9" max="16384" width="8" style="33"/>
  </cols>
  <sheetData>
    <row r="1" ht="38.4" customHeight="1" spans="1:8">
      <c r="A1" s="34" t="s">
        <v>548</v>
      </c>
      <c r="B1" s="35"/>
      <c r="C1" s="35"/>
      <c r="D1" s="35"/>
      <c r="E1" s="35"/>
      <c r="F1" s="35"/>
      <c r="G1" s="35"/>
      <c r="H1" s="35"/>
    </row>
    <row r="2" ht="19.2" customHeight="1" spans="1:8">
      <c r="A2" s="36" t="s">
        <v>549</v>
      </c>
      <c r="B2" s="36" t="s">
        <v>550</v>
      </c>
      <c r="C2" s="36"/>
      <c r="D2" s="36"/>
      <c r="E2" s="36" t="s">
        <v>551</v>
      </c>
      <c r="F2" s="36" t="s">
        <v>678</v>
      </c>
      <c r="G2" s="36"/>
      <c r="H2" s="36"/>
    </row>
    <row r="3" ht="19.2" customHeight="1" spans="1:8">
      <c r="A3" s="36" t="s">
        <v>552</v>
      </c>
      <c r="B3" s="36" t="s">
        <v>553</v>
      </c>
      <c r="C3" s="36"/>
      <c r="D3" s="36"/>
      <c r="E3" s="36" t="s">
        <v>554</v>
      </c>
      <c r="F3" s="36" t="s">
        <v>555</v>
      </c>
      <c r="G3" s="36"/>
      <c r="H3" s="36"/>
    </row>
    <row r="4" ht="19.2" customHeight="1" spans="1:8">
      <c r="A4" s="36" t="s">
        <v>556</v>
      </c>
      <c r="B4" s="36" t="s">
        <v>557</v>
      </c>
      <c r="C4" s="36"/>
      <c r="D4" s="36"/>
      <c r="E4" s="36" t="s">
        <v>558</v>
      </c>
      <c r="F4" s="36" t="s">
        <v>132</v>
      </c>
      <c r="G4" s="36"/>
      <c r="H4" s="36"/>
    </row>
    <row r="5" ht="19.2" customHeight="1" spans="1:8">
      <c r="A5" s="36" t="s">
        <v>559</v>
      </c>
      <c r="B5" s="37">
        <v>2025</v>
      </c>
      <c r="C5" s="37"/>
      <c r="D5" s="36"/>
      <c r="E5" s="36" t="s">
        <v>560</v>
      </c>
      <c r="F5" s="36" t="s">
        <v>561</v>
      </c>
      <c r="G5" s="36"/>
      <c r="H5" s="36"/>
    </row>
    <row r="6" ht="19.2" customHeight="1" spans="1:8">
      <c r="A6" s="36" t="s">
        <v>562</v>
      </c>
      <c r="B6" s="38" t="s">
        <v>679</v>
      </c>
      <c r="C6" s="36"/>
      <c r="D6" s="36"/>
      <c r="E6" s="36"/>
      <c r="F6" s="36"/>
      <c r="G6" s="36"/>
      <c r="H6" s="36"/>
    </row>
    <row r="7" ht="19.2" customHeight="1" spans="1:8">
      <c r="A7" s="36" t="s">
        <v>564</v>
      </c>
      <c r="B7" s="38" t="s">
        <v>680</v>
      </c>
      <c r="C7" s="36"/>
      <c r="D7" s="36"/>
      <c r="E7" s="36"/>
      <c r="F7" s="36"/>
      <c r="G7" s="36"/>
      <c r="H7" s="36"/>
    </row>
    <row r="8" ht="39" customHeight="1" spans="1:8">
      <c r="A8" s="36" t="s">
        <v>566</v>
      </c>
      <c r="B8" s="38" t="s">
        <v>681</v>
      </c>
      <c r="C8" s="36"/>
      <c r="D8" s="36"/>
      <c r="E8" s="36"/>
      <c r="F8" s="36"/>
      <c r="G8" s="36"/>
      <c r="H8" s="36"/>
    </row>
    <row r="9" ht="19.2" customHeight="1" spans="1:8">
      <c r="A9" s="36" t="s">
        <v>568</v>
      </c>
      <c r="B9" s="38" t="s">
        <v>569</v>
      </c>
      <c r="C9" s="36"/>
      <c r="D9" s="36"/>
      <c r="E9" s="36"/>
      <c r="F9" s="36"/>
      <c r="G9" s="36"/>
      <c r="H9" s="36"/>
    </row>
    <row r="10" ht="19.2" customHeight="1" spans="1:8">
      <c r="A10" s="36" t="s">
        <v>570</v>
      </c>
      <c r="B10" s="36" t="s">
        <v>132</v>
      </c>
      <c r="C10" s="36"/>
      <c r="D10" s="36"/>
      <c r="E10" s="36"/>
      <c r="F10" s="36"/>
      <c r="G10" s="36"/>
      <c r="H10" s="36"/>
    </row>
    <row r="11" ht="19.2" customHeight="1" spans="1:8">
      <c r="A11" s="36" t="s">
        <v>571</v>
      </c>
      <c r="B11" s="36" t="s">
        <v>132</v>
      </c>
      <c r="C11" s="36"/>
      <c r="D11" s="36"/>
      <c r="E11" s="36"/>
      <c r="F11" s="36"/>
      <c r="G11" s="36"/>
      <c r="H11" s="36"/>
    </row>
    <row r="12" ht="19.2" customHeight="1" spans="1:8">
      <c r="A12" s="36" t="s">
        <v>572</v>
      </c>
      <c r="B12" s="36" t="s">
        <v>132</v>
      </c>
      <c r="C12" s="36"/>
      <c r="D12" s="36"/>
      <c r="E12" s="36"/>
      <c r="F12" s="36"/>
      <c r="G12" s="36"/>
      <c r="H12" s="36"/>
    </row>
    <row r="13" ht="27" customHeight="1" spans="1:8">
      <c r="A13" s="36" t="s">
        <v>573</v>
      </c>
      <c r="B13" s="38" t="s">
        <v>682</v>
      </c>
      <c r="C13" s="36"/>
      <c r="D13" s="36"/>
      <c r="E13" s="36"/>
      <c r="F13" s="36"/>
      <c r="G13" s="36"/>
      <c r="H13" s="36"/>
    </row>
    <row r="14" ht="19.2" customHeight="1" spans="1:8">
      <c r="A14" s="36" t="s">
        <v>574</v>
      </c>
      <c r="B14" s="36"/>
      <c r="C14" s="36"/>
      <c r="D14" s="36"/>
      <c r="E14" s="36"/>
      <c r="F14" s="36"/>
      <c r="G14" s="36"/>
      <c r="H14" s="36"/>
    </row>
    <row r="15" ht="38.4" customHeight="1" spans="1:8">
      <c r="A15" s="36" t="s">
        <v>576</v>
      </c>
      <c r="B15" s="36"/>
      <c r="C15" s="36"/>
      <c r="D15" s="36"/>
      <c r="E15" s="36"/>
      <c r="F15" s="36"/>
      <c r="G15" s="36"/>
      <c r="H15" s="36"/>
    </row>
    <row r="16" ht="36" customHeight="1" spans="1:8">
      <c r="A16" s="36" t="s">
        <v>440</v>
      </c>
      <c r="B16" s="38" t="s">
        <v>683</v>
      </c>
      <c r="C16" s="36"/>
      <c r="D16" s="36"/>
      <c r="E16" s="36"/>
      <c r="F16" s="36"/>
      <c r="G16" s="36"/>
      <c r="H16" s="36"/>
    </row>
    <row r="17" ht="27" customHeight="1" spans="1:8">
      <c r="A17" s="36" t="s">
        <v>476</v>
      </c>
      <c r="B17" s="36" t="s">
        <v>477</v>
      </c>
      <c r="C17" s="36" t="s">
        <v>478</v>
      </c>
      <c r="D17" s="36" t="s">
        <v>578</v>
      </c>
      <c r="E17" s="36" t="s">
        <v>479</v>
      </c>
      <c r="F17" s="36" t="s">
        <v>579</v>
      </c>
      <c r="G17" s="36" t="s">
        <v>580</v>
      </c>
      <c r="H17" s="36" t="s">
        <v>5</v>
      </c>
    </row>
    <row r="18" ht="27" customHeight="1" spans="1:8">
      <c r="A18" s="36" t="s">
        <v>581</v>
      </c>
      <c r="B18" s="36" t="s">
        <v>582</v>
      </c>
      <c r="C18" s="39" t="s">
        <v>583</v>
      </c>
      <c r="D18" s="39" t="s">
        <v>630</v>
      </c>
      <c r="E18" s="39">
        <v>50</v>
      </c>
      <c r="F18" s="39" t="s">
        <v>584</v>
      </c>
      <c r="G18" s="39"/>
      <c r="H18" s="39"/>
    </row>
    <row r="19" ht="27" customHeight="1" spans="1:8">
      <c r="A19" s="36" t="s">
        <v>585</v>
      </c>
      <c r="B19" s="50" t="s">
        <v>586</v>
      </c>
      <c r="C19" s="40" t="s">
        <v>684</v>
      </c>
      <c r="D19" s="39" t="s">
        <v>604</v>
      </c>
      <c r="E19" s="39">
        <v>4</v>
      </c>
      <c r="F19" s="40" t="s">
        <v>392</v>
      </c>
      <c r="G19" s="39"/>
      <c r="H19" s="39"/>
    </row>
    <row r="20" ht="27" customHeight="1" spans="1:8">
      <c r="A20" s="36"/>
      <c r="B20" s="52"/>
      <c r="C20" s="40" t="s">
        <v>685</v>
      </c>
      <c r="D20" s="39" t="s">
        <v>604</v>
      </c>
      <c r="E20" s="39">
        <v>2</v>
      </c>
      <c r="F20" s="40" t="s">
        <v>392</v>
      </c>
      <c r="G20" s="39"/>
      <c r="H20" s="39"/>
    </row>
    <row r="21" ht="27" customHeight="1" spans="1:8">
      <c r="A21" s="36"/>
      <c r="B21" s="51" t="s">
        <v>595</v>
      </c>
      <c r="C21" s="40" t="s">
        <v>686</v>
      </c>
      <c r="D21" s="40" t="s">
        <v>597</v>
      </c>
      <c r="E21" s="40" t="s">
        <v>687</v>
      </c>
      <c r="F21" s="40"/>
      <c r="G21" s="39"/>
      <c r="H21" s="39"/>
    </row>
    <row r="22" ht="27" customHeight="1" spans="1:8">
      <c r="A22" s="36"/>
      <c r="B22" s="58"/>
      <c r="C22" s="40" t="s">
        <v>688</v>
      </c>
      <c r="D22" s="40" t="s">
        <v>597</v>
      </c>
      <c r="E22" s="40" t="s">
        <v>687</v>
      </c>
      <c r="F22" s="39"/>
      <c r="G22" s="39"/>
      <c r="H22" s="39"/>
    </row>
    <row r="23" ht="27" customHeight="1" spans="1:8">
      <c r="A23" s="36"/>
      <c r="B23" s="36" t="s">
        <v>599</v>
      </c>
      <c r="C23" s="40" t="s">
        <v>689</v>
      </c>
      <c r="D23" s="39" t="s">
        <v>604</v>
      </c>
      <c r="E23" s="39">
        <v>90</v>
      </c>
      <c r="F23" s="39" t="s">
        <v>605</v>
      </c>
      <c r="G23" s="39"/>
      <c r="H23" s="39"/>
    </row>
    <row r="24" ht="27" customHeight="1" spans="1:8">
      <c r="A24" s="38" t="s">
        <v>601</v>
      </c>
      <c r="B24" s="36" t="s">
        <v>606</v>
      </c>
      <c r="C24" s="40" t="s">
        <v>690</v>
      </c>
      <c r="D24" s="39" t="s">
        <v>597</v>
      </c>
      <c r="E24" s="39" t="s">
        <v>598</v>
      </c>
      <c r="F24" s="39"/>
      <c r="G24" s="39"/>
      <c r="H24" s="39"/>
    </row>
    <row r="25" ht="27" customHeight="1" spans="1:8">
      <c r="A25" s="36" t="s">
        <v>611</v>
      </c>
      <c r="B25" s="36" t="s">
        <v>612</v>
      </c>
      <c r="C25" s="39" t="s">
        <v>613</v>
      </c>
      <c r="D25" s="39" t="s">
        <v>604</v>
      </c>
      <c r="E25" s="39" t="s">
        <v>614</v>
      </c>
      <c r="F25" s="39" t="s">
        <v>605</v>
      </c>
      <c r="G25" s="39"/>
      <c r="H25" s="39"/>
    </row>
    <row r="26" ht="24" spans="1:8">
      <c r="A26" s="53" t="s">
        <v>615</v>
      </c>
      <c r="B26" s="54"/>
      <c r="C26" s="55" t="s">
        <v>542</v>
      </c>
      <c r="D26" s="55">
        <v>15101878562</v>
      </c>
      <c r="E26" s="55" t="s">
        <v>543</v>
      </c>
      <c r="F26" s="44" t="s">
        <v>544</v>
      </c>
      <c r="G26" s="45"/>
      <c r="H26" s="46"/>
    </row>
    <row r="27" ht="24" spans="1:8">
      <c r="A27" s="56" t="s">
        <v>617</v>
      </c>
      <c r="B27" s="57"/>
      <c r="C27" s="55" t="s">
        <v>542</v>
      </c>
      <c r="D27" s="55">
        <v>15352347688</v>
      </c>
      <c r="E27" s="55" t="s">
        <v>546</v>
      </c>
      <c r="F27" s="44" t="s">
        <v>544</v>
      </c>
      <c r="G27" s="45"/>
      <c r="H27" s="46"/>
    </row>
    <row r="28" ht="24" spans="1:8">
      <c r="A28" s="49" t="s">
        <v>619</v>
      </c>
      <c r="B28" s="57"/>
      <c r="C28" s="55" t="s">
        <v>542</v>
      </c>
      <c r="D28" s="55"/>
      <c r="E28" s="55" t="s">
        <v>546</v>
      </c>
      <c r="F28" s="44"/>
      <c r="G28" s="45"/>
      <c r="H28" s="46"/>
    </row>
  </sheetData>
  <mergeCells count="26">
    <mergeCell ref="A1:H1"/>
    <mergeCell ref="B2:C2"/>
    <mergeCell ref="F2:H2"/>
    <mergeCell ref="B3:C3"/>
    <mergeCell ref="F3:H3"/>
    <mergeCell ref="B4:C4"/>
    <mergeCell ref="F4:H4"/>
    <mergeCell ref="B5:C5"/>
    <mergeCell ref="F5:H5"/>
    <mergeCell ref="B6:H6"/>
    <mergeCell ref="B7:H7"/>
    <mergeCell ref="B8:H8"/>
    <mergeCell ref="B9:H9"/>
    <mergeCell ref="B10:H10"/>
    <mergeCell ref="B11:H11"/>
    <mergeCell ref="B12:H12"/>
    <mergeCell ref="B13:H13"/>
    <mergeCell ref="B14:H14"/>
    <mergeCell ref="B15:H15"/>
    <mergeCell ref="B16:H16"/>
    <mergeCell ref="F26:H26"/>
    <mergeCell ref="F27:H27"/>
    <mergeCell ref="F28:H28"/>
    <mergeCell ref="A19:A23"/>
    <mergeCell ref="B19:B20"/>
    <mergeCell ref="B21:B22"/>
  </mergeCells>
  <printOptions horizontalCentered="1"/>
  <pageMargins left="0.3" right="0.3" top="0.61" bottom="0.37" header="0.1" footer="0.1"/>
  <pageSetup paperSize="9" pageOrder="overThenDown" orientation="portrait" useFirstPageNumber="1" horizontalDpi="300" verticalDpi="300"/>
  <headerFooter alignWithMargins="0" scaleWithDoc="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29"/>
  <sheetViews>
    <sheetView zoomScaleSheetLayoutView="60" workbookViewId="0">
      <selection activeCell="B6" sqref="B6:H6"/>
    </sheetView>
  </sheetViews>
  <sheetFormatPr defaultColWidth="8" defaultRowHeight="12.75" outlineLevelCol="7"/>
  <cols>
    <col min="1" max="1" width="14.275" style="33"/>
    <col min="2" max="2" width="10.6833333333333" style="33"/>
    <col min="3" max="3" width="11.25" style="33" customWidth="1"/>
    <col min="4" max="4" width="11.75" style="33" customWidth="1"/>
    <col min="5" max="5" width="12.475" style="33"/>
    <col min="6" max="6" width="8.89166666666667" style="33"/>
    <col min="7" max="7" width="10.6833333333333" style="33"/>
    <col min="8" max="8" width="11.1583333333333" style="33"/>
    <col min="9" max="16384" width="8" style="33"/>
  </cols>
  <sheetData>
    <row r="1" ht="38.4" customHeight="1" spans="1:8">
      <c r="A1" s="34" t="s">
        <v>548</v>
      </c>
      <c r="B1" s="35"/>
      <c r="C1" s="35"/>
      <c r="D1" s="35"/>
      <c r="E1" s="35"/>
      <c r="F1" s="35"/>
      <c r="G1" s="35"/>
      <c r="H1" s="35"/>
    </row>
    <row r="2" ht="19.2" customHeight="1" spans="1:8">
      <c r="A2" s="36" t="s">
        <v>691</v>
      </c>
      <c r="B2" s="36" t="s">
        <v>550</v>
      </c>
      <c r="C2" s="36"/>
      <c r="D2" s="36"/>
      <c r="E2" s="36" t="s">
        <v>551</v>
      </c>
      <c r="F2" s="36" t="s">
        <v>692</v>
      </c>
      <c r="G2" s="36"/>
      <c r="H2" s="36"/>
    </row>
    <row r="3" ht="19.2" customHeight="1" spans="1:8">
      <c r="A3" s="36" t="s">
        <v>552</v>
      </c>
      <c r="B3" s="36" t="s">
        <v>553</v>
      </c>
      <c r="C3" s="36"/>
      <c r="D3" s="36"/>
      <c r="E3" s="36" t="s">
        <v>554</v>
      </c>
      <c r="F3" s="36" t="s">
        <v>555</v>
      </c>
      <c r="G3" s="36"/>
      <c r="H3" s="36"/>
    </row>
    <row r="4" ht="19.2" customHeight="1" spans="1:8">
      <c r="A4" s="36" t="s">
        <v>693</v>
      </c>
      <c r="B4" s="36" t="s">
        <v>694</v>
      </c>
      <c r="C4" s="36"/>
      <c r="D4" s="36"/>
      <c r="E4" s="36" t="s">
        <v>558</v>
      </c>
      <c r="F4" s="36" t="s">
        <v>132</v>
      </c>
      <c r="G4" s="36"/>
      <c r="H4" s="36"/>
    </row>
    <row r="5" ht="19.2" customHeight="1" spans="1:8">
      <c r="A5" s="36" t="s">
        <v>559</v>
      </c>
      <c r="B5" s="37">
        <v>2025</v>
      </c>
      <c r="C5" s="37"/>
      <c r="D5" s="36"/>
      <c r="E5" s="36" t="s">
        <v>560</v>
      </c>
      <c r="F5" s="36" t="s">
        <v>561</v>
      </c>
      <c r="G5" s="36"/>
      <c r="H5" s="36"/>
    </row>
    <row r="6" ht="19.2" customHeight="1" spans="1:8">
      <c r="A6" s="36" t="s">
        <v>695</v>
      </c>
      <c r="B6" s="36" t="s">
        <v>696</v>
      </c>
      <c r="C6" s="36"/>
      <c r="D6" s="36"/>
      <c r="E6" s="36"/>
      <c r="F6" s="36"/>
      <c r="G6" s="36"/>
      <c r="H6" s="36"/>
    </row>
    <row r="7" ht="19.2" customHeight="1" spans="1:8">
      <c r="A7" s="36" t="s">
        <v>564</v>
      </c>
      <c r="B7" s="38" t="s">
        <v>697</v>
      </c>
      <c r="C7" s="36"/>
      <c r="D7" s="36"/>
      <c r="E7" s="36"/>
      <c r="F7" s="36"/>
      <c r="G7" s="36"/>
      <c r="H7" s="36"/>
    </row>
    <row r="8" ht="38.4" customHeight="1" spans="1:8">
      <c r="A8" s="36" t="s">
        <v>566</v>
      </c>
      <c r="B8" s="38" t="s">
        <v>698</v>
      </c>
      <c r="C8" s="36"/>
      <c r="D8" s="36"/>
      <c r="E8" s="36"/>
      <c r="F8" s="36"/>
      <c r="G8" s="36"/>
      <c r="H8" s="36"/>
    </row>
    <row r="9" ht="19.2" customHeight="1" spans="1:8">
      <c r="A9" s="36" t="s">
        <v>568</v>
      </c>
      <c r="B9" s="38" t="s">
        <v>569</v>
      </c>
      <c r="C9" s="36"/>
      <c r="D9" s="36"/>
      <c r="E9" s="36"/>
      <c r="F9" s="36"/>
      <c r="G9" s="36"/>
      <c r="H9" s="36"/>
    </row>
    <row r="10" ht="19.2" customHeight="1" spans="1:8">
      <c r="A10" s="36" t="s">
        <v>570</v>
      </c>
      <c r="B10" s="36" t="s">
        <v>699</v>
      </c>
      <c r="C10" s="36"/>
      <c r="D10" s="36"/>
      <c r="E10" s="36"/>
      <c r="F10" s="36"/>
      <c r="G10" s="36"/>
      <c r="H10" s="36"/>
    </row>
    <row r="11" ht="19.2" customHeight="1" spans="1:8">
      <c r="A11" s="36" t="s">
        <v>571</v>
      </c>
      <c r="B11" s="36" t="s">
        <v>132</v>
      </c>
      <c r="C11" s="36"/>
      <c r="D11" s="36"/>
      <c r="E11" s="36"/>
      <c r="F11" s="36"/>
      <c r="G11" s="36"/>
      <c r="H11" s="36"/>
    </row>
    <row r="12" ht="19.2" customHeight="1" spans="1:8">
      <c r="A12" s="36" t="s">
        <v>572</v>
      </c>
      <c r="B12" s="36" t="s">
        <v>699</v>
      </c>
      <c r="C12" s="36"/>
      <c r="D12" s="36"/>
      <c r="E12" s="36"/>
      <c r="F12" s="36"/>
      <c r="G12" s="36"/>
      <c r="H12" s="36"/>
    </row>
    <row r="13" ht="34" customHeight="1" spans="1:8">
      <c r="A13" s="36" t="s">
        <v>573</v>
      </c>
      <c r="B13" s="38" t="s">
        <v>700</v>
      </c>
      <c r="C13" s="36"/>
      <c r="D13" s="36"/>
      <c r="E13" s="36"/>
      <c r="F13" s="36"/>
      <c r="G13" s="36"/>
      <c r="H13" s="36"/>
    </row>
    <row r="14" ht="19.2" customHeight="1" spans="1:8">
      <c r="A14" s="36" t="s">
        <v>574</v>
      </c>
      <c r="B14" s="36"/>
      <c r="C14" s="36"/>
      <c r="D14" s="36"/>
      <c r="E14" s="36"/>
      <c r="F14" s="36"/>
      <c r="G14" s="36"/>
      <c r="H14" s="36"/>
    </row>
    <row r="15" ht="27" customHeight="1" spans="1:8">
      <c r="A15" s="36" t="s">
        <v>576</v>
      </c>
      <c r="B15" s="36"/>
      <c r="C15" s="36"/>
      <c r="D15" s="36"/>
      <c r="E15" s="36"/>
      <c r="F15" s="36"/>
      <c r="G15" s="36"/>
      <c r="H15" s="36"/>
    </row>
    <row r="16" ht="35" customHeight="1" spans="1:8">
      <c r="A16" s="38" t="s">
        <v>440</v>
      </c>
      <c r="B16" s="38" t="s">
        <v>701</v>
      </c>
      <c r="C16" s="36"/>
      <c r="D16" s="36"/>
      <c r="E16" s="36"/>
      <c r="F16" s="36"/>
      <c r="G16" s="36"/>
      <c r="H16" s="36"/>
    </row>
    <row r="17" ht="26" customHeight="1" spans="1:8">
      <c r="A17" s="36" t="s">
        <v>476</v>
      </c>
      <c r="B17" s="39" t="s">
        <v>477</v>
      </c>
      <c r="C17" s="39" t="s">
        <v>478</v>
      </c>
      <c r="D17" s="39" t="s">
        <v>578</v>
      </c>
      <c r="E17" s="39" t="s">
        <v>479</v>
      </c>
      <c r="F17" s="39" t="s">
        <v>579</v>
      </c>
      <c r="G17" s="39" t="s">
        <v>580</v>
      </c>
      <c r="H17" s="39" t="s">
        <v>5</v>
      </c>
    </row>
    <row r="18" ht="26" customHeight="1" spans="1:8">
      <c r="A18" s="36" t="s">
        <v>581</v>
      </c>
      <c r="B18" s="39" t="s">
        <v>582</v>
      </c>
      <c r="C18" s="40" t="s">
        <v>583</v>
      </c>
      <c r="D18" s="39" t="s">
        <v>630</v>
      </c>
      <c r="E18" s="39" t="s">
        <v>702</v>
      </c>
      <c r="F18" s="39" t="s">
        <v>584</v>
      </c>
      <c r="G18" s="39"/>
      <c r="H18" s="39"/>
    </row>
    <row r="19" ht="26" customHeight="1" spans="1:8">
      <c r="A19" s="36" t="s">
        <v>585</v>
      </c>
      <c r="B19" s="50" t="s">
        <v>586</v>
      </c>
      <c r="C19" s="40" t="s">
        <v>703</v>
      </c>
      <c r="D19" s="39" t="s">
        <v>588</v>
      </c>
      <c r="E19" s="39">
        <v>2</v>
      </c>
      <c r="F19" s="40" t="s">
        <v>704</v>
      </c>
      <c r="G19" s="39"/>
      <c r="H19" s="39"/>
    </row>
    <row r="20" ht="26" customHeight="1" spans="1:8">
      <c r="A20" s="36"/>
      <c r="B20" s="51"/>
      <c r="C20" s="40" t="s">
        <v>705</v>
      </c>
      <c r="D20" s="39" t="s">
        <v>604</v>
      </c>
      <c r="E20" s="39">
        <v>100</v>
      </c>
      <c r="F20" s="40" t="s">
        <v>706</v>
      </c>
      <c r="G20" s="39"/>
      <c r="H20" s="39"/>
    </row>
    <row r="21" ht="26" customHeight="1" spans="1:8">
      <c r="A21" s="36"/>
      <c r="B21" s="52"/>
      <c r="C21" s="40" t="s">
        <v>707</v>
      </c>
      <c r="D21" s="39" t="s">
        <v>588</v>
      </c>
      <c r="E21" s="39">
        <v>3</v>
      </c>
      <c r="F21" s="40" t="s">
        <v>584</v>
      </c>
      <c r="G21" s="39"/>
      <c r="H21" s="39"/>
    </row>
    <row r="22" ht="26" customHeight="1" spans="1:8">
      <c r="A22" s="36"/>
      <c r="B22" s="39" t="s">
        <v>595</v>
      </c>
      <c r="C22" s="40" t="s">
        <v>708</v>
      </c>
      <c r="D22" s="40" t="s">
        <v>597</v>
      </c>
      <c r="E22" s="40" t="s">
        <v>709</v>
      </c>
      <c r="F22" s="39"/>
      <c r="G22" s="39"/>
      <c r="H22" s="39"/>
    </row>
    <row r="23" ht="26" customHeight="1" spans="1:8">
      <c r="A23" s="36"/>
      <c r="B23" s="39" t="s">
        <v>599</v>
      </c>
      <c r="C23" s="40" t="s">
        <v>710</v>
      </c>
      <c r="D23" s="40" t="s">
        <v>597</v>
      </c>
      <c r="E23" s="40" t="s">
        <v>514</v>
      </c>
      <c r="F23" s="39"/>
      <c r="G23" s="39"/>
      <c r="H23" s="39"/>
    </row>
    <row r="24" ht="26" customHeight="1" spans="1:8">
      <c r="A24" s="38" t="s">
        <v>601</v>
      </c>
      <c r="B24" s="40" t="s">
        <v>711</v>
      </c>
      <c r="C24" s="40" t="s">
        <v>603</v>
      </c>
      <c r="D24" s="40" t="s">
        <v>597</v>
      </c>
      <c r="E24" s="39" t="s">
        <v>598</v>
      </c>
      <c r="F24" s="39"/>
      <c r="G24" s="39"/>
      <c r="H24" s="39"/>
    </row>
    <row r="25" ht="51" customHeight="1" spans="1:8">
      <c r="A25" s="36"/>
      <c r="B25" s="40" t="s">
        <v>712</v>
      </c>
      <c r="C25" s="40" t="s">
        <v>713</v>
      </c>
      <c r="D25" s="39" t="s">
        <v>597</v>
      </c>
      <c r="E25" s="39" t="s">
        <v>610</v>
      </c>
      <c r="F25" s="39"/>
      <c r="G25" s="39"/>
      <c r="H25" s="39"/>
    </row>
    <row r="26" ht="26" customHeight="1" spans="1:8">
      <c r="A26" s="36" t="s">
        <v>611</v>
      </c>
      <c r="B26" s="39" t="s">
        <v>612</v>
      </c>
      <c r="C26" s="39" t="s">
        <v>613</v>
      </c>
      <c r="D26" s="39" t="s">
        <v>604</v>
      </c>
      <c r="E26" s="39" t="s">
        <v>614</v>
      </c>
      <c r="F26" s="39" t="s">
        <v>605</v>
      </c>
      <c r="G26" s="39"/>
      <c r="H26" s="39"/>
    </row>
    <row r="27" ht="24" spans="1:8">
      <c r="A27" s="53" t="s">
        <v>615</v>
      </c>
      <c r="B27" s="54"/>
      <c r="C27" s="55" t="s">
        <v>542</v>
      </c>
      <c r="D27" s="55">
        <v>15101878562</v>
      </c>
      <c r="E27" s="55" t="s">
        <v>543</v>
      </c>
      <c r="F27" s="44" t="s">
        <v>544</v>
      </c>
      <c r="G27" s="45"/>
      <c r="H27" s="46"/>
    </row>
    <row r="28" ht="24" spans="1:8">
      <c r="A28" s="56" t="s">
        <v>617</v>
      </c>
      <c r="B28" s="57"/>
      <c r="C28" s="55" t="s">
        <v>542</v>
      </c>
      <c r="D28" s="55">
        <v>15352347688</v>
      </c>
      <c r="E28" s="55" t="s">
        <v>546</v>
      </c>
      <c r="F28" s="44" t="s">
        <v>544</v>
      </c>
      <c r="G28" s="45"/>
      <c r="H28" s="46"/>
    </row>
    <row r="29" ht="24" spans="1:8">
      <c r="A29" s="49" t="s">
        <v>619</v>
      </c>
      <c r="B29" s="57"/>
      <c r="C29" s="55" t="s">
        <v>542</v>
      </c>
      <c r="D29" s="55"/>
      <c r="E29" s="55" t="s">
        <v>546</v>
      </c>
      <c r="F29" s="44"/>
      <c r="G29" s="45"/>
      <c r="H29" s="46"/>
    </row>
  </sheetData>
  <mergeCells count="26">
    <mergeCell ref="A1:H1"/>
    <mergeCell ref="B2:C2"/>
    <mergeCell ref="F2:H2"/>
    <mergeCell ref="B3:C3"/>
    <mergeCell ref="F3:H3"/>
    <mergeCell ref="B4:C4"/>
    <mergeCell ref="F4:H4"/>
    <mergeCell ref="B5:C5"/>
    <mergeCell ref="F5:H5"/>
    <mergeCell ref="B6:H6"/>
    <mergeCell ref="B7:H7"/>
    <mergeCell ref="B8:H8"/>
    <mergeCell ref="B9:H9"/>
    <mergeCell ref="B10:H10"/>
    <mergeCell ref="B11:H11"/>
    <mergeCell ref="B12:H12"/>
    <mergeCell ref="B13:H13"/>
    <mergeCell ref="B14:H14"/>
    <mergeCell ref="B15:H15"/>
    <mergeCell ref="B16:H16"/>
    <mergeCell ref="F27:H27"/>
    <mergeCell ref="F28:H28"/>
    <mergeCell ref="F29:H29"/>
    <mergeCell ref="A19:A23"/>
    <mergeCell ref="A24:A25"/>
    <mergeCell ref="B19:B21"/>
  </mergeCells>
  <printOptions horizontalCentered="1"/>
  <pageMargins left="0.3" right="0.3" top="0.61" bottom="0.37" header="0.1" footer="0.1"/>
  <pageSetup paperSize="9" pageOrder="overThenDown" orientation="portrait" useFirstPageNumber="1" horizontalDpi="300" verticalDpi="300"/>
  <headerFooter alignWithMargins="0" scaleWithDoc="0"/>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26"/>
  <sheetViews>
    <sheetView zoomScaleSheetLayoutView="60" topLeftCell="A10" workbookViewId="0">
      <selection activeCell="P8" sqref="P8"/>
    </sheetView>
  </sheetViews>
  <sheetFormatPr defaultColWidth="8" defaultRowHeight="12.75" outlineLevelCol="7"/>
  <cols>
    <col min="1" max="1" width="14.275" style="33"/>
    <col min="2" max="2" width="14.375" style="33" customWidth="1"/>
    <col min="3" max="3" width="10.625" style="33" customWidth="1"/>
    <col min="4" max="4" width="12.75" style="33" customWidth="1"/>
    <col min="5" max="5" width="12.475" style="33"/>
    <col min="6" max="6" width="8.89166666666667" style="33"/>
    <col min="7" max="7" width="8.875" style="33" customWidth="1"/>
    <col min="8" max="8" width="8.3" style="33"/>
    <col min="9" max="16384" width="8" style="33"/>
  </cols>
  <sheetData>
    <row r="1" ht="38.4" customHeight="1" spans="1:8">
      <c r="A1" s="34" t="s">
        <v>548</v>
      </c>
      <c r="B1" s="35"/>
      <c r="C1" s="35"/>
      <c r="D1" s="35"/>
      <c r="E1" s="35"/>
      <c r="F1" s="35"/>
      <c r="G1" s="35"/>
      <c r="H1" s="35"/>
    </row>
    <row r="2" ht="24" customHeight="1" spans="1:8">
      <c r="A2" s="36" t="s">
        <v>549</v>
      </c>
      <c r="B2" s="36" t="s">
        <v>550</v>
      </c>
      <c r="C2" s="36"/>
      <c r="D2" s="36"/>
      <c r="E2" s="36" t="s">
        <v>551</v>
      </c>
      <c r="F2" s="36" t="s">
        <v>714</v>
      </c>
      <c r="G2" s="36"/>
      <c r="H2" s="36"/>
    </row>
    <row r="3" ht="24" customHeight="1" spans="1:8">
      <c r="A3" s="36" t="s">
        <v>552</v>
      </c>
      <c r="B3" s="36" t="s">
        <v>660</v>
      </c>
      <c r="C3" s="36"/>
      <c r="D3" s="36"/>
      <c r="E3" s="36" t="s">
        <v>554</v>
      </c>
      <c r="F3" s="36" t="s">
        <v>715</v>
      </c>
      <c r="G3" s="36"/>
      <c r="H3" s="36"/>
    </row>
    <row r="4" ht="24" customHeight="1" spans="1:8">
      <c r="A4" s="36" t="s">
        <v>556</v>
      </c>
      <c r="B4" s="36" t="s">
        <v>557</v>
      </c>
      <c r="C4" s="36"/>
      <c r="D4" s="36"/>
      <c r="E4" s="36" t="s">
        <v>558</v>
      </c>
      <c r="F4" s="36" t="s">
        <v>132</v>
      </c>
      <c r="G4" s="36"/>
      <c r="H4" s="36"/>
    </row>
    <row r="5" ht="24" customHeight="1" spans="1:8">
      <c r="A5" s="36" t="s">
        <v>559</v>
      </c>
      <c r="B5" s="37">
        <v>2025</v>
      </c>
      <c r="C5" s="37"/>
      <c r="D5" s="36"/>
      <c r="E5" s="36" t="s">
        <v>560</v>
      </c>
      <c r="F5" s="36" t="s">
        <v>561</v>
      </c>
      <c r="G5" s="36"/>
      <c r="H5" s="36"/>
    </row>
    <row r="6" ht="24" customHeight="1" spans="1:8">
      <c r="A6" s="36" t="s">
        <v>562</v>
      </c>
      <c r="B6" s="36" t="s">
        <v>714</v>
      </c>
      <c r="C6" s="36"/>
      <c r="D6" s="36"/>
      <c r="E6" s="36"/>
      <c r="F6" s="36"/>
      <c r="G6" s="36"/>
      <c r="H6" s="36"/>
    </row>
    <row r="7" ht="24" customHeight="1" spans="1:8">
      <c r="A7" s="36" t="s">
        <v>564</v>
      </c>
      <c r="B7" s="36" t="s">
        <v>714</v>
      </c>
      <c r="C7" s="36"/>
      <c r="D7" s="36"/>
      <c r="E7" s="36"/>
      <c r="F7" s="36"/>
      <c r="G7" s="36"/>
      <c r="H7" s="36"/>
    </row>
    <row r="8" ht="38.4" customHeight="1" spans="1:8">
      <c r="A8" s="36" t="s">
        <v>566</v>
      </c>
      <c r="B8" s="38" t="s">
        <v>716</v>
      </c>
      <c r="C8" s="36"/>
      <c r="D8" s="36"/>
      <c r="E8" s="36"/>
      <c r="F8" s="36"/>
      <c r="G8" s="36"/>
      <c r="H8" s="36"/>
    </row>
    <row r="9" ht="23" customHeight="1" spans="1:8">
      <c r="A9" s="36" t="s">
        <v>568</v>
      </c>
      <c r="B9" s="38" t="s">
        <v>717</v>
      </c>
      <c r="C9" s="36"/>
      <c r="D9" s="36"/>
      <c r="E9" s="36"/>
      <c r="F9" s="36"/>
      <c r="G9" s="36"/>
      <c r="H9" s="36"/>
    </row>
    <row r="10" ht="23" customHeight="1" spans="1:8">
      <c r="A10" s="36" t="s">
        <v>570</v>
      </c>
      <c r="B10" s="36" t="s">
        <v>132</v>
      </c>
      <c r="C10" s="36"/>
      <c r="D10" s="36"/>
      <c r="E10" s="36"/>
      <c r="F10" s="36"/>
      <c r="G10" s="36"/>
      <c r="H10" s="36"/>
    </row>
    <row r="11" ht="23" customHeight="1" spans="1:8">
      <c r="A11" s="36" t="s">
        <v>571</v>
      </c>
      <c r="B11" s="36" t="s">
        <v>132</v>
      </c>
      <c r="C11" s="36"/>
      <c r="D11" s="36"/>
      <c r="E11" s="36"/>
      <c r="F11" s="36"/>
      <c r="G11" s="36"/>
      <c r="H11" s="36"/>
    </row>
    <row r="12" ht="23" customHeight="1" spans="1:8">
      <c r="A12" s="36" t="s">
        <v>572</v>
      </c>
      <c r="B12" s="36" t="s">
        <v>132</v>
      </c>
      <c r="C12" s="36"/>
      <c r="D12" s="36"/>
      <c r="E12" s="36"/>
      <c r="F12" s="36"/>
      <c r="G12" s="36"/>
      <c r="H12" s="36"/>
    </row>
    <row r="13" ht="31" customHeight="1" spans="1:8">
      <c r="A13" s="36" t="s">
        <v>573</v>
      </c>
      <c r="B13" s="38" t="s">
        <v>718</v>
      </c>
      <c r="C13" s="36"/>
      <c r="D13" s="36"/>
      <c r="E13" s="36"/>
      <c r="F13" s="36"/>
      <c r="G13" s="36"/>
      <c r="H13" s="36"/>
    </row>
    <row r="14" ht="19.2" customHeight="1" spans="1:8">
      <c r="A14" s="36" t="s">
        <v>574</v>
      </c>
      <c r="B14" s="36"/>
      <c r="C14" s="36"/>
      <c r="D14" s="36"/>
      <c r="E14" s="36"/>
      <c r="F14" s="36"/>
      <c r="G14" s="36"/>
      <c r="H14" s="36"/>
    </row>
    <row r="15" ht="38.4" customHeight="1" spans="1:8">
      <c r="A15" s="36" t="s">
        <v>576</v>
      </c>
      <c r="B15" s="36"/>
      <c r="C15" s="36"/>
      <c r="D15" s="36"/>
      <c r="E15" s="36"/>
      <c r="F15" s="36"/>
      <c r="G15" s="36"/>
      <c r="H15" s="36"/>
    </row>
    <row r="16" ht="30" customHeight="1" spans="1:8">
      <c r="A16" s="39" t="s">
        <v>440</v>
      </c>
      <c r="B16" s="40" t="s">
        <v>719</v>
      </c>
      <c r="C16" s="39"/>
      <c r="D16" s="39"/>
      <c r="E16" s="39"/>
      <c r="F16" s="39"/>
      <c r="G16" s="39"/>
      <c r="H16" s="39"/>
    </row>
    <row r="17" ht="30" customHeight="1" spans="1:8">
      <c r="A17" s="39" t="s">
        <v>476</v>
      </c>
      <c r="B17" s="39" t="s">
        <v>477</v>
      </c>
      <c r="C17" s="39" t="s">
        <v>478</v>
      </c>
      <c r="D17" s="39" t="s">
        <v>578</v>
      </c>
      <c r="E17" s="39" t="s">
        <v>479</v>
      </c>
      <c r="F17" s="39" t="s">
        <v>579</v>
      </c>
      <c r="G17" s="39" t="s">
        <v>580</v>
      </c>
      <c r="H17" s="39" t="s">
        <v>5</v>
      </c>
    </row>
    <row r="18" ht="30" customHeight="1" spans="1:8">
      <c r="A18" s="39" t="s">
        <v>581</v>
      </c>
      <c r="B18" s="39" t="s">
        <v>582</v>
      </c>
      <c r="C18" s="39" t="s">
        <v>583</v>
      </c>
      <c r="D18" s="39" t="s">
        <v>630</v>
      </c>
      <c r="E18" s="39" t="s">
        <v>720</v>
      </c>
      <c r="F18" s="39" t="s">
        <v>584</v>
      </c>
      <c r="G18" s="39"/>
      <c r="H18" s="39"/>
    </row>
    <row r="19" ht="30" customHeight="1" spans="1:8">
      <c r="A19" s="39" t="s">
        <v>585</v>
      </c>
      <c r="B19" s="39" t="s">
        <v>586</v>
      </c>
      <c r="C19" s="40" t="s">
        <v>721</v>
      </c>
      <c r="D19" s="39" t="s">
        <v>630</v>
      </c>
      <c r="E19" s="39">
        <v>44</v>
      </c>
      <c r="F19" s="40" t="s">
        <v>593</v>
      </c>
      <c r="G19" s="39"/>
      <c r="H19" s="39"/>
    </row>
    <row r="20" ht="30" customHeight="1" spans="1:8">
      <c r="A20" s="39"/>
      <c r="B20" s="39" t="s">
        <v>595</v>
      </c>
      <c r="C20" s="40" t="s">
        <v>722</v>
      </c>
      <c r="D20" s="40" t="s">
        <v>604</v>
      </c>
      <c r="E20" s="40">
        <v>98</v>
      </c>
      <c r="F20" s="39" t="s">
        <v>605</v>
      </c>
      <c r="G20" s="39"/>
      <c r="H20" s="39"/>
    </row>
    <row r="21" ht="30" customHeight="1" spans="1:8">
      <c r="A21" s="39"/>
      <c r="B21" s="39" t="s">
        <v>599</v>
      </c>
      <c r="C21" s="40" t="s">
        <v>723</v>
      </c>
      <c r="D21" s="40" t="s">
        <v>597</v>
      </c>
      <c r="E21" s="40" t="s">
        <v>514</v>
      </c>
      <c r="F21" s="39"/>
      <c r="G21" s="39"/>
      <c r="H21" s="39"/>
    </row>
    <row r="22" ht="30" customHeight="1" spans="1:8">
      <c r="A22" s="40" t="s">
        <v>601</v>
      </c>
      <c r="B22" s="40" t="s">
        <v>711</v>
      </c>
      <c r="C22" s="40" t="s">
        <v>724</v>
      </c>
      <c r="D22" s="39" t="s">
        <v>597</v>
      </c>
      <c r="E22" s="40" t="s">
        <v>610</v>
      </c>
      <c r="F22" s="39"/>
      <c r="G22" s="39"/>
      <c r="H22" s="39"/>
    </row>
    <row r="23" ht="30" customHeight="1" spans="1:8">
      <c r="A23" s="39" t="s">
        <v>611</v>
      </c>
      <c r="B23" s="39" t="s">
        <v>725</v>
      </c>
      <c r="C23" s="39" t="s">
        <v>726</v>
      </c>
      <c r="D23" s="39" t="s">
        <v>604</v>
      </c>
      <c r="E23" s="39" t="s">
        <v>614</v>
      </c>
      <c r="F23" s="39" t="s">
        <v>605</v>
      </c>
      <c r="G23" s="39"/>
      <c r="H23" s="39"/>
    </row>
    <row r="24" ht="30" customHeight="1" spans="1:8">
      <c r="A24" s="41" t="s">
        <v>615</v>
      </c>
      <c r="B24" s="42"/>
      <c r="C24" s="43" t="s">
        <v>542</v>
      </c>
      <c r="D24" s="43">
        <v>15101878562</v>
      </c>
      <c r="E24" s="43" t="s">
        <v>543</v>
      </c>
      <c r="F24" s="44" t="s">
        <v>544</v>
      </c>
      <c r="G24" s="45"/>
      <c r="H24" s="46"/>
    </row>
    <row r="25" ht="30" customHeight="1" spans="1:8">
      <c r="A25" s="47" t="s">
        <v>617</v>
      </c>
      <c r="B25" s="48"/>
      <c r="C25" s="43" t="s">
        <v>542</v>
      </c>
      <c r="D25" s="43">
        <v>15352347688</v>
      </c>
      <c r="E25" s="43" t="s">
        <v>546</v>
      </c>
      <c r="F25" s="44" t="s">
        <v>544</v>
      </c>
      <c r="G25" s="45"/>
      <c r="H25" s="46"/>
    </row>
    <row r="26" ht="30" customHeight="1" spans="1:8">
      <c r="A26" s="49" t="s">
        <v>619</v>
      </c>
      <c r="B26" s="48"/>
      <c r="C26" s="43" t="s">
        <v>542</v>
      </c>
      <c r="D26" s="43"/>
      <c r="E26" s="43" t="s">
        <v>546</v>
      </c>
      <c r="F26" s="44"/>
      <c r="G26" s="45"/>
      <c r="H26" s="46"/>
    </row>
  </sheetData>
  <mergeCells count="24">
    <mergeCell ref="A1:H1"/>
    <mergeCell ref="B2:C2"/>
    <mergeCell ref="F2:H2"/>
    <mergeCell ref="B3:C3"/>
    <mergeCell ref="F3:H3"/>
    <mergeCell ref="B4:C4"/>
    <mergeCell ref="F4:H4"/>
    <mergeCell ref="B5:C5"/>
    <mergeCell ref="F5:H5"/>
    <mergeCell ref="B6:H6"/>
    <mergeCell ref="B7:H7"/>
    <mergeCell ref="B8:H8"/>
    <mergeCell ref="B9:H9"/>
    <mergeCell ref="B10:H10"/>
    <mergeCell ref="B11:H11"/>
    <mergeCell ref="B12:H12"/>
    <mergeCell ref="B13:H13"/>
    <mergeCell ref="B14:H14"/>
    <mergeCell ref="B15:H15"/>
    <mergeCell ref="B16:H16"/>
    <mergeCell ref="F24:H24"/>
    <mergeCell ref="F25:H25"/>
    <mergeCell ref="F26:H26"/>
    <mergeCell ref="A19:A21"/>
  </mergeCells>
  <printOptions horizontalCentered="1"/>
  <pageMargins left="0.3" right="0.3" top="0.61" bottom="0.37" header="0.1" footer="0.1"/>
  <pageSetup paperSize="9" pageOrder="overThenDown" orientation="portrait" useFirstPageNumber="1" horizontalDpi="300" verticalDpi="300"/>
  <headerFooter alignWithMargins="0" scaleWithDoc="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Y11"/>
  <sheetViews>
    <sheetView workbookViewId="0">
      <pane xSplit="5" ySplit="5" topLeftCell="F6" activePane="bottomRight" state="frozen"/>
      <selection/>
      <selection pane="topRight"/>
      <selection pane="bottomLeft"/>
      <selection pane="bottomRight" activeCell="AB7" sqref="AB7"/>
    </sheetView>
  </sheetViews>
  <sheetFormatPr defaultColWidth="10" defaultRowHeight="14.4" customHeight="1"/>
  <cols>
    <col min="1" max="1" width="4.66666666666667" style="3" customWidth="1"/>
    <col min="2" max="2" width="8.16666666666667" style="1" hidden="1" customWidth="1"/>
    <col min="3" max="3" width="6" style="1" customWidth="1"/>
    <col min="4" max="6" width="6" style="3" customWidth="1"/>
    <col min="7" max="7" width="5" style="3" customWidth="1"/>
    <col min="8" max="9" width="6" style="3" customWidth="1"/>
    <col min="10" max="11" width="3.125" style="3" customWidth="1"/>
    <col min="12" max="12" width="6" style="3" customWidth="1"/>
    <col min="13" max="14" width="6" style="1" customWidth="1"/>
    <col min="15" max="15" width="4.25" style="1" customWidth="1"/>
    <col min="16" max="17" width="6" style="1" customWidth="1"/>
    <col min="18" max="18" width="4.875" style="1" customWidth="1"/>
    <col min="19" max="19" width="5.25" style="1" customWidth="1"/>
    <col min="20" max="23" width="6" style="1" customWidth="1"/>
    <col min="24" max="24" width="6.625" style="1" customWidth="1"/>
    <col min="25" max="25" width="6" style="1" customWidth="1"/>
    <col min="26" max="40" width="10" style="1"/>
    <col min="41" max="16384" width="10" style="4"/>
  </cols>
  <sheetData>
    <row r="1" s="1" customFormat="1" ht="27" customHeight="1" spans="1:25">
      <c r="A1" s="5" t="s">
        <v>727</v>
      </c>
      <c r="B1" s="5"/>
      <c r="C1" s="5"/>
      <c r="D1" s="5"/>
      <c r="E1" s="5"/>
      <c r="F1" s="5"/>
      <c r="G1" s="5"/>
      <c r="H1" s="5"/>
      <c r="I1" s="5"/>
      <c r="J1" s="5"/>
      <c r="K1" s="5"/>
      <c r="L1" s="5"/>
      <c r="M1" s="5"/>
      <c r="N1" s="5"/>
      <c r="O1" s="5"/>
      <c r="P1" s="5"/>
      <c r="Q1" s="5"/>
      <c r="R1" s="5"/>
      <c r="S1" s="5"/>
      <c r="T1" s="5"/>
      <c r="U1" s="5"/>
      <c r="V1" s="5"/>
      <c r="W1" s="5"/>
      <c r="X1" s="5"/>
      <c r="Y1" s="5"/>
    </row>
    <row r="2" s="1" customFormat="1" ht="27" customHeight="1" spans="1:25">
      <c r="A2" s="6" t="s">
        <v>728</v>
      </c>
      <c r="B2" s="6"/>
      <c r="C2" s="6"/>
      <c r="D2" s="6"/>
      <c r="E2" s="6"/>
      <c r="F2" s="6"/>
      <c r="G2" s="6"/>
      <c r="H2" s="6"/>
      <c r="I2" s="6"/>
      <c r="J2" s="6"/>
      <c r="K2" s="6"/>
      <c r="L2" s="6"/>
      <c r="M2" s="17" t="s">
        <v>729</v>
      </c>
      <c r="N2" s="17"/>
      <c r="O2" s="17"/>
      <c r="P2" s="17"/>
      <c r="Q2" s="17"/>
      <c r="R2" s="17"/>
      <c r="S2" s="17"/>
      <c r="T2" s="26"/>
      <c r="U2" s="27" t="s">
        <v>730</v>
      </c>
      <c r="V2" s="27"/>
      <c r="W2" s="27"/>
      <c r="X2" s="27"/>
      <c r="Y2" s="27"/>
    </row>
    <row r="3" s="1" customFormat="1" ht="48" customHeight="1" spans="1:25">
      <c r="A3" s="7" t="s">
        <v>106</v>
      </c>
      <c r="B3" s="7" t="s">
        <v>108</v>
      </c>
      <c r="C3" s="8" t="s">
        <v>107</v>
      </c>
      <c r="D3" s="7" t="s">
        <v>109</v>
      </c>
      <c r="E3" s="7" t="s">
        <v>3</v>
      </c>
      <c r="F3" s="9" t="s">
        <v>731</v>
      </c>
      <c r="G3" s="9"/>
      <c r="H3" s="9"/>
      <c r="I3" s="9"/>
      <c r="J3" s="9"/>
      <c r="K3" s="7" t="s">
        <v>732</v>
      </c>
      <c r="L3" s="7" t="s">
        <v>733</v>
      </c>
      <c r="M3" s="18" t="s">
        <v>3</v>
      </c>
      <c r="N3" s="19" t="s">
        <v>731</v>
      </c>
      <c r="O3" s="19"/>
      <c r="P3" s="19"/>
      <c r="Q3" s="19"/>
      <c r="R3" s="19"/>
      <c r="S3" s="18" t="s">
        <v>732</v>
      </c>
      <c r="T3" s="28" t="s">
        <v>733</v>
      </c>
      <c r="U3" s="27"/>
      <c r="V3" s="27"/>
      <c r="W3" s="27"/>
      <c r="X3" s="27"/>
      <c r="Y3" s="27"/>
    </row>
    <row r="4" s="1" customFormat="1" ht="65" customHeight="1" spans="1:25">
      <c r="A4" s="7"/>
      <c r="B4" s="7"/>
      <c r="C4" s="10"/>
      <c r="D4" s="7"/>
      <c r="E4" s="7"/>
      <c r="F4" s="11" t="s">
        <v>734</v>
      </c>
      <c r="G4" s="11" t="s">
        <v>735</v>
      </c>
      <c r="H4" s="11" t="s">
        <v>736</v>
      </c>
      <c r="I4" s="11" t="s">
        <v>737</v>
      </c>
      <c r="J4" s="11" t="s">
        <v>738</v>
      </c>
      <c r="K4" s="7"/>
      <c r="L4" s="7"/>
      <c r="M4" s="18"/>
      <c r="N4" s="20" t="s">
        <v>734</v>
      </c>
      <c r="O4" s="20" t="s">
        <v>735</v>
      </c>
      <c r="P4" s="20" t="s">
        <v>736</v>
      </c>
      <c r="Q4" s="20" t="s">
        <v>737</v>
      </c>
      <c r="R4" s="20" t="s">
        <v>738</v>
      </c>
      <c r="S4" s="18"/>
      <c r="T4" s="28"/>
      <c r="U4" s="29" t="s">
        <v>734</v>
      </c>
      <c r="V4" s="29" t="s">
        <v>735</v>
      </c>
      <c r="W4" s="29" t="s">
        <v>736</v>
      </c>
      <c r="X4" s="29" t="s">
        <v>737</v>
      </c>
      <c r="Y4" s="29" t="s">
        <v>739</v>
      </c>
    </row>
    <row r="5" s="1" customFormat="1" ht="48" customHeight="1" spans="1:25">
      <c r="A5" s="10" t="s">
        <v>3</v>
      </c>
      <c r="B5" s="10"/>
      <c r="C5" s="10"/>
      <c r="D5" s="10"/>
      <c r="E5" s="12">
        <f t="shared" ref="E5:T5" si="0">SUM(E6:E11)</f>
        <v>6.953</v>
      </c>
      <c r="F5" s="12">
        <f t="shared" si="0"/>
        <v>6.263</v>
      </c>
      <c r="G5" s="13">
        <f t="shared" si="0"/>
        <v>0</v>
      </c>
      <c r="H5" s="12">
        <f t="shared" si="0"/>
        <v>2.478</v>
      </c>
      <c r="I5" s="12">
        <f t="shared" si="0"/>
        <v>3.785</v>
      </c>
      <c r="J5" s="13">
        <f t="shared" si="0"/>
        <v>0</v>
      </c>
      <c r="K5" s="13">
        <f t="shared" si="0"/>
        <v>0.2</v>
      </c>
      <c r="L5" s="12">
        <f t="shared" si="0"/>
        <v>0.49</v>
      </c>
      <c r="M5" s="21">
        <f t="shared" si="0"/>
        <v>6.663</v>
      </c>
      <c r="N5" s="21">
        <f t="shared" si="0"/>
        <v>5.803</v>
      </c>
      <c r="O5" s="13">
        <f t="shared" si="0"/>
        <v>0</v>
      </c>
      <c r="P5" s="21">
        <f t="shared" si="0"/>
        <v>2.378</v>
      </c>
      <c r="Q5" s="21">
        <f t="shared" si="0"/>
        <v>3.425</v>
      </c>
      <c r="R5" s="13">
        <f t="shared" si="0"/>
        <v>0</v>
      </c>
      <c r="S5" s="21">
        <f t="shared" si="0"/>
        <v>0.5</v>
      </c>
      <c r="T5" s="30">
        <f t="shared" si="0"/>
        <v>0.36</v>
      </c>
      <c r="U5" s="31">
        <f t="shared" ref="U5:X5" si="1">(N5-F5)/F5</f>
        <v>-0.073447229762095</v>
      </c>
      <c r="V5" s="31">
        <v>0</v>
      </c>
      <c r="W5" s="31">
        <f t="shared" si="1"/>
        <v>-0.0403551251008877</v>
      </c>
      <c r="X5" s="31">
        <f t="shared" si="1"/>
        <v>-0.0951122853368559</v>
      </c>
      <c r="Y5" s="31">
        <v>0</v>
      </c>
    </row>
    <row r="6" s="2" customFormat="1" ht="48" customHeight="1" spans="1:25">
      <c r="A6" s="14">
        <v>67</v>
      </c>
      <c r="B6" s="14" t="s">
        <v>131</v>
      </c>
      <c r="C6" s="14" t="s">
        <v>168</v>
      </c>
      <c r="D6" s="14" t="s">
        <v>132</v>
      </c>
      <c r="E6" s="15">
        <f t="shared" ref="E6:E11" si="2">F6+K6+L6</f>
        <v>4.563</v>
      </c>
      <c r="F6" s="15">
        <f t="shared" ref="F6:F11" si="3">SUM(G6:J6)</f>
        <v>4.263</v>
      </c>
      <c r="G6" s="13">
        <v>0</v>
      </c>
      <c r="H6" s="16">
        <v>1.638</v>
      </c>
      <c r="I6" s="16">
        <v>2.625</v>
      </c>
      <c r="J6" s="13">
        <v>0</v>
      </c>
      <c r="K6" s="13">
        <v>0.2</v>
      </c>
      <c r="L6" s="22">
        <v>0.1</v>
      </c>
      <c r="M6" s="23">
        <f t="shared" ref="M6:M11" si="4">SUM(N6+S6+T6)</f>
        <v>4.863</v>
      </c>
      <c r="N6" s="23">
        <f t="shared" ref="N6:N11" si="5">SUM(O6:R6)</f>
        <v>4.263</v>
      </c>
      <c r="O6" s="13">
        <v>0</v>
      </c>
      <c r="P6" s="16">
        <v>1.638</v>
      </c>
      <c r="Q6" s="16">
        <v>2.625</v>
      </c>
      <c r="R6" s="13">
        <v>0</v>
      </c>
      <c r="S6" s="16">
        <v>0.5</v>
      </c>
      <c r="T6" s="24">
        <v>0.1</v>
      </c>
      <c r="U6" s="31">
        <f t="shared" ref="U6:X6" si="6">(N6-F6)/F6</f>
        <v>0</v>
      </c>
      <c r="V6" s="32">
        <v>0</v>
      </c>
      <c r="W6" s="32">
        <f t="shared" si="6"/>
        <v>0</v>
      </c>
      <c r="X6" s="32">
        <f t="shared" si="6"/>
        <v>0</v>
      </c>
      <c r="Y6" s="32">
        <v>0</v>
      </c>
    </row>
    <row r="7" s="2" customFormat="1" ht="48" customHeight="1" spans="1:25">
      <c r="A7" s="14">
        <v>68</v>
      </c>
      <c r="B7" s="14" t="s">
        <v>134</v>
      </c>
      <c r="C7" s="14" t="s">
        <v>168</v>
      </c>
      <c r="D7" s="14" t="s">
        <v>135</v>
      </c>
      <c r="E7" s="15">
        <f t="shared" si="2"/>
        <v>0</v>
      </c>
      <c r="F7" s="15">
        <f t="shared" si="3"/>
        <v>0</v>
      </c>
      <c r="G7" s="16"/>
      <c r="H7" s="16"/>
      <c r="I7" s="16"/>
      <c r="J7" s="16"/>
      <c r="K7" s="16"/>
      <c r="L7" s="24"/>
      <c r="M7" s="23">
        <f t="shared" si="4"/>
        <v>0</v>
      </c>
      <c r="N7" s="23">
        <f t="shared" si="5"/>
        <v>0</v>
      </c>
      <c r="O7" s="13"/>
      <c r="P7" s="25"/>
      <c r="Q7" s="25"/>
      <c r="R7" s="25"/>
      <c r="S7" s="25"/>
      <c r="T7" s="25"/>
      <c r="U7" s="31">
        <v>0</v>
      </c>
      <c r="V7" s="32">
        <v>0</v>
      </c>
      <c r="W7" s="32">
        <v>0</v>
      </c>
      <c r="X7" s="32">
        <v>0</v>
      </c>
      <c r="Y7" s="32">
        <v>0</v>
      </c>
    </row>
    <row r="8" s="2" customFormat="1" ht="48" customHeight="1" spans="1:25">
      <c r="A8" s="14">
        <v>69</v>
      </c>
      <c r="B8" s="14" t="s">
        <v>136</v>
      </c>
      <c r="C8" s="14" t="s">
        <v>168</v>
      </c>
      <c r="D8" s="14" t="s">
        <v>137</v>
      </c>
      <c r="E8" s="15">
        <f t="shared" si="2"/>
        <v>0</v>
      </c>
      <c r="F8" s="15">
        <f t="shared" si="3"/>
        <v>0</v>
      </c>
      <c r="G8" s="16"/>
      <c r="H8" s="16"/>
      <c r="I8" s="16"/>
      <c r="J8" s="16"/>
      <c r="K8" s="16"/>
      <c r="L8" s="24"/>
      <c r="M8" s="23">
        <f t="shared" si="4"/>
        <v>0</v>
      </c>
      <c r="N8" s="23">
        <f t="shared" si="5"/>
        <v>0</v>
      </c>
      <c r="O8" s="25"/>
      <c r="P8" s="25"/>
      <c r="Q8" s="25"/>
      <c r="R8" s="25"/>
      <c r="S8" s="25"/>
      <c r="T8" s="25"/>
      <c r="U8" s="31">
        <v>0</v>
      </c>
      <c r="V8" s="32">
        <v>0</v>
      </c>
      <c r="W8" s="32">
        <v>0</v>
      </c>
      <c r="X8" s="32">
        <v>0</v>
      </c>
      <c r="Y8" s="32">
        <v>0</v>
      </c>
    </row>
    <row r="9" s="2" customFormat="1" ht="48" customHeight="1" spans="1:25">
      <c r="A9" s="14">
        <v>70</v>
      </c>
      <c r="B9" s="14" t="s">
        <v>139</v>
      </c>
      <c r="C9" s="14" t="s">
        <v>168</v>
      </c>
      <c r="D9" s="14" t="s">
        <v>140</v>
      </c>
      <c r="E9" s="15">
        <f t="shared" si="2"/>
        <v>0.83</v>
      </c>
      <c r="F9" s="15">
        <f t="shared" si="3"/>
        <v>0.53</v>
      </c>
      <c r="G9" s="16"/>
      <c r="H9" s="16">
        <v>0.23</v>
      </c>
      <c r="I9" s="16">
        <v>0.3</v>
      </c>
      <c r="J9" s="16"/>
      <c r="K9" s="16"/>
      <c r="L9" s="24">
        <v>0.3</v>
      </c>
      <c r="M9" s="23">
        <f t="shared" si="4"/>
        <v>0.6</v>
      </c>
      <c r="N9" s="23">
        <f t="shared" si="5"/>
        <v>0.43</v>
      </c>
      <c r="O9" s="25"/>
      <c r="P9" s="25">
        <v>0.23</v>
      </c>
      <c r="Q9" s="25">
        <v>0.2</v>
      </c>
      <c r="R9" s="25"/>
      <c r="S9" s="25"/>
      <c r="T9" s="25">
        <v>0.17</v>
      </c>
      <c r="U9" s="31">
        <v>0</v>
      </c>
      <c r="V9" s="32">
        <v>0</v>
      </c>
      <c r="W9" s="32">
        <f t="shared" ref="W9:W11" si="7">(P9-H9)/H9</f>
        <v>0</v>
      </c>
      <c r="X9" s="32">
        <v>0</v>
      </c>
      <c r="Y9" s="32">
        <v>0</v>
      </c>
    </row>
    <row r="10" s="2" customFormat="1" ht="48" customHeight="1" spans="1:25">
      <c r="A10" s="14">
        <v>71</v>
      </c>
      <c r="B10" s="14" t="s">
        <v>141</v>
      </c>
      <c r="C10" s="14" t="s">
        <v>168</v>
      </c>
      <c r="D10" s="14" t="s">
        <v>142</v>
      </c>
      <c r="E10" s="15">
        <f t="shared" si="2"/>
        <v>1.25</v>
      </c>
      <c r="F10" s="15">
        <f t="shared" si="3"/>
        <v>1.16</v>
      </c>
      <c r="G10" s="16"/>
      <c r="H10" s="16">
        <v>0.3</v>
      </c>
      <c r="I10" s="16">
        <v>0.86</v>
      </c>
      <c r="J10" s="16"/>
      <c r="K10" s="16"/>
      <c r="L10" s="24">
        <v>0.09</v>
      </c>
      <c r="M10" s="23">
        <f t="shared" si="4"/>
        <v>0.89</v>
      </c>
      <c r="N10" s="23">
        <f t="shared" si="5"/>
        <v>0.8</v>
      </c>
      <c r="O10" s="25"/>
      <c r="P10" s="25">
        <v>0.2</v>
      </c>
      <c r="Q10" s="25">
        <v>0.6</v>
      </c>
      <c r="R10" s="25"/>
      <c r="S10" s="25"/>
      <c r="T10" s="25">
        <v>0.09</v>
      </c>
      <c r="U10" s="31">
        <v>0</v>
      </c>
      <c r="V10" s="32">
        <v>0</v>
      </c>
      <c r="W10" s="32">
        <f t="shared" si="7"/>
        <v>-0.333333333333333</v>
      </c>
      <c r="X10" s="32">
        <f>(Q10-I10)/I10</f>
        <v>-0.302325581395349</v>
      </c>
      <c r="Y10" s="32">
        <v>0</v>
      </c>
    </row>
    <row r="11" s="2" customFormat="1" ht="48" customHeight="1" spans="1:25">
      <c r="A11" s="14">
        <v>72</v>
      </c>
      <c r="B11" s="14" t="s">
        <v>143</v>
      </c>
      <c r="C11" s="14" t="s">
        <v>168</v>
      </c>
      <c r="D11" s="14" t="s">
        <v>144</v>
      </c>
      <c r="E11" s="15">
        <f t="shared" si="2"/>
        <v>0.31</v>
      </c>
      <c r="F11" s="15">
        <f t="shared" si="3"/>
        <v>0.31</v>
      </c>
      <c r="G11" s="16"/>
      <c r="H11" s="16">
        <v>0.31</v>
      </c>
      <c r="I11" s="16"/>
      <c r="J11" s="16"/>
      <c r="K11" s="16"/>
      <c r="L11" s="24"/>
      <c r="M11" s="23">
        <f t="shared" si="4"/>
        <v>0.31</v>
      </c>
      <c r="N11" s="23">
        <f t="shared" si="5"/>
        <v>0.31</v>
      </c>
      <c r="O11" s="25"/>
      <c r="P11" s="25">
        <v>0.31</v>
      </c>
      <c r="Q11" s="25"/>
      <c r="R11" s="25"/>
      <c r="S11" s="25"/>
      <c r="T11" s="25"/>
      <c r="U11" s="31">
        <f>(N11-F11)/F11</f>
        <v>0</v>
      </c>
      <c r="V11" s="32">
        <v>0</v>
      </c>
      <c r="W11" s="32">
        <f t="shared" si="7"/>
        <v>0</v>
      </c>
      <c r="X11" s="32">
        <v>0</v>
      </c>
      <c r="Y11" s="32">
        <v>0</v>
      </c>
    </row>
  </sheetData>
  <mergeCells count="17">
    <mergeCell ref="A1:Y1"/>
    <mergeCell ref="A2:L2"/>
    <mergeCell ref="M2:T2"/>
    <mergeCell ref="F3:J3"/>
    <mergeCell ref="N3:R3"/>
    <mergeCell ref="A5:D5"/>
    <mergeCell ref="A3:A4"/>
    <mergeCell ref="B3:B4"/>
    <mergeCell ref="C3:C4"/>
    <mergeCell ref="D3:D4"/>
    <mergeCell ref="E3:E4"/>
    <mergeCell ref="K3:K4"/>
    <mergeCell ref="L3:L4"/>
    <mergeCell ref="M3:M4"/>
    <mergeCell ref="S3:S4"/>
    <mergeCell ref="T3:T4"/>
    <mergeCell ref="U2:Y3"/>
  </mergeCells>
  <pageMargins left="0.109722222222222" right="0.109722222222222" top="0.161111111111111" bottom="0.161111111111111" header="0.298611111111111" footer="0.298611111111111"/>
  <pageSetup paperSize="9"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X54"/>
  <sheetViews>
    <sheetView workbookViewId="0">
      <pane xSplit="5" ySplit="6" topLeftCell="F7" activePane="bottomRight" state="frozen"/>
      <selection/>
      <selection pane="topRight"/>
      <selection pane="bottomLeft"/>
      <selection pane="bottomRight" activeCell="P9" sqref="P9"/>
    </sheetView>
  </sheetViews>
  <sheetFormatPr defaultColWidth="9" defaultRowHeight="15.6" customHeight="1"/>
  <cols>
    <col min="1" max="1" width="5.875" style="281" customWidth="1"/>
    <col min="2" max="2" width="5.875" style="282" customWidth="1"/>
    <col min="3" max="3" width="5.875" style="283" customWidth="1"/>
    <col min="4" max="4" width="12.5" style="284" customWidth="1"/>
    <col min="5" max="5" width="5.875" style="285" customWidth="1"/>
    <col min="6" max="13" width="4.875" style="285" customWidth="1"/>
    <col min="14" max="24" width="4.875" style="182" customWidth="1"/>
    <col min="25" max="40" width="9" style="182" customWidth="1"/>
  </cols>
  <sheetData>
    <row r="1" s="182" customFormat="1" customHeight="1" spans="1:13">
      <c r="A1" s="281" t="s">
        <v>103</v>
      </c>
      <c r="B1" s="286"/>
      <c r="C1" s="287"/>
      <c r="D1" s="284"/>
      <c r="E1" s="285"/>
      <c r="F1" s="285"/>
      <c r="G1" s="285"/>
      <c r="H1" s="285"/>
      <c r="I1" s="285"/>
      <c r="J1" s="285"/>
      <c r="K1" s="285"/>
      <c r="L1" s="285"/>
      <c r="M1" s="285"/>
    </row>
    <row r="2" s="182" customFormat="1" ht="27" customHeight="1" spans="1:23">
      <c r="A2" s="288" t="s">
        <v>104</v>
      </c>
      <c r="B2" s="290"/>
      <c r="C2" s="290"/>
      <c r="D2" s="291"/>
      <c r="E2" s="288"/>
      <c r="F2" s="288"/>
      <c r="G2" s="288"/>
      <c r="H2" s="288"/>
      <c r="I2" s="288"/>
      <c r="J2" s="288"/>
      <c r="K2" s="288"/>
      <c r="L2" s="288"/>
      <c r="M2" s="288"/>
      <c r="N2" s="288"/>
      <c r="O2" s="288"/>
      <c r="P2" s="288"/>
      <c r="Q2" s="288"/>
      <c r="R2" s="288"/>
      <c r="S2" s="288"/>
      <c r="T2" s="288"/>
      <c r="U2" s="288"/>
      <c r="V2" s="288"/>
      <c r="W2" s="288"/>
    </row>
    <row r="3" s="182" customFormat="1" ht="27" customHeight="1" spans="1:23">
      <c r="A3" s="289" t="s">
        <v>105</v>
      </c>
      <c r="B3" s="290"/>
      <c r="C3" s="290"/>
      <c r="D3" s="291"/>
      <c r="E3" s="288"/>
      <c r="F3" s="288"/>
      <c r="G3" s="288"/>
      <c r="H3" s="288"/>
      <c r="I3" s="288"/>
      <c r="J3" s="288"/>
      <c r="K3" s="288"/>
      <c r="L3" s="288"/>
      <c r="M3" s="288"/>
      <c r="N3" s="288"/>
      <c r="O3" s="288"/>
      <c r="P3" s="288"/>
      <c r="Q3" s="288"/>
      <c r="R3" s="288"/>
      <c r="S3" s="288"/>
      <c r="T3" s="288"/>
      <c r="U3" s="288"/>
      <c r="V3" s="288"/>
      <c r="W3" s="288"/>
    </row>
    <row r="4" s="280" customFormat="1" ht="47" customHeight="1" spans="1:24">
      <c r="A4" s="292" t="s">
        <v>106</v>
      </c>
      <c r="B4" s="292" t="s">
        <v>107</v>
      </c>
      <c r="C4" s="292" t="s">
        <v>108</v>
      </c>
      <c r="D4" s="293" t="s">
        <v>109</v>
      </c>
      <c r="E4" s="293" t="s">
        <v>110</v>
      </c>
      <c r="F4" s="294" t="s">
        <v>111</v>
      </c>
      <c r="G4" s="295"/>
      <c r="H4" s="295"/>
      <c r="I4" s="293" t="s">
        <v>112</v>
      </c>
      <c r="J4" s="305" t="s">
        <v>113</v>
      </c>
      <c r="K4" s="305"/>
      <c r="L4" s="305"/>
      <c r="M4" s="390" t="s">
        <v>114</v>
      </c>
      <c r="N4" s="391"/>
      <c r="O4" s="391"/>
      <c r="P4" s="391"/>
      <c r="Q4" s="391"/>
      <c r="R4" s="391"/>
      <c r="S4" s="396"/>
      <c r="T4" s="293" t="s">
        <v>115</v>
      </c>
      <c r="U4" s="293"/>
      <c r="V4" s="293"/>
      <c r="W4" s="293"/>
      <c r="X4" s="397" t="s">
        <v>5</v>
      </c>
    </row>
    <row r="5" s="280" customFormat="1" ht="47" customHeight="1" spans="1:24">
      <c r="A5" s="292"/>
      <c r="B5" s="292"/>
      <c r="C5" s="292"/>
      <c r="D5" s="293"/>
      <c r="E5" s="293"/>
      <c r="F5" s="382" t="s">
        <v>116</v>
      </c>
      <c r="G5" s="383" t="s">
        <v>117</v>
      </c>
      <c r="H5" s="383" t="s">
        <v>118</v>
      </c>
      <c r="I5" s="293"/>
      <c r="J5" s="305" t="s">
        <v>3</v>
      </c>
      <c r="K5" s="305" t="s">
        <v>119</v>
      </c>
      <c r="L5" s="305" t="s">
        <v>120</v>
      </c>
      <c r="M5" s="392" t="s">
        <v>116</v>
      </c>
      <c r="N5" s="393" t="s">
        <v>121</v>
      </c>
      <c r="O5" s="393" t="s">
        <v>122</v>
      </c>
      <c r="P5" s="393" t="s">
        <v>123</v>
      </c>
      <c r="Q5" s="393" t="s">
        <v>124</v>
      </c>
      <c r="R5" s="393" t="s">
        <v>125</v>
      </c>
      <c r="S5" s="398" t="s">
        <v>126</v>
      </c>
      <c r="T5" s="399" t="s">
        <v>116</v>
      </c>
      <c r="U5" s="393" t="s">
        <v>127</v>
      </c>
      <c r="V5" s="393" t="s">
        <v>128</v>
      </c>
      <c r="W5" s="393" t="s">
        <v>129</v>
      </c>
      <c r="X5" s="400"/>
    </row>
    <row r="6" s="280" customFormat="1" ht="47" customHeight="1" spans="1:24">
      <c r="A6" s="384"/>
      <c r="B6" s="385"/>
      <c r="C6" s="386"/>
      <c r="D6" s="387" t="s">
        <v>3</v>
      </c>
      <c r="E6" s="388"/>
      <c r="F6" s="389">
        <f t="shared" ref="F6:W6" si="0">SUM(F7:F12)</f>
        <v>58</v>
      </c>
      <c r="G6" s="389">
        <f t="shared" si="0"/>
        <v>19</v>
      </c>
      <c r="H6" s="389">
        <f t="shared" si="0"/>
        <v>39</v>
      </c>
      <c r="I6" s="389">
        <f t="shared" si="0"/>
        <v>77</v>
      </c>
      <c r="J6" s="389">
        <f t="shared" si="0"/>
        <v>79</v>
      </c>
      <c r="K6" s="389">
        <f t="shared" si="0"/>
        <v>25</v>
      </c>
      <c r="L6" s="389">
        <f t="shared" si="0"/>
        <v>54</v>
      </c>
      <c r="M6" s="389">
        <f t="shared" si="0"/>
        <v>17</v>
      </c>
      <c r="N6" s="389">
        <f t="shared" si="0"/>
        <v>0</v>
      </c>
      <c r="O6" s="389">
        <f t="shared" si="0"/>
        <v>0</v>
      </c>
      <c r="P6" s="389">
        <f t="shared" si="0"/>
        <v>17</v>
      </c>
      <c r="Q6" s="389">
        <f t="shared" si="0"/>
        <v>0</v>
      </c>
      <c r="R6" s="389">
        <f t="shared" si="0"/>
        <v>0</v>
      </c>
      <c r="S6" s="389">
        <f t="shared" si="0"/>
        <v>0</v>
      </c>
      <c r="T6" s="389">
        <f t="shared" si="0"/>
        <v>72</v>
      </c>
      <c r="U6" s="389">
        <f t="shared" si="0"/>
        <v>65</v>
      </c>
      <c r="V6" s="389">
        <f t="shared" si="0"/>
        <v>0</v>
      </c>
      <c r="W6" s="389">
        <f t="shared" si="0"/>
        <v>20</v>
      </c>
      <c r="X6" s="401"/>
    </row>
    <row r="7" s="280" customFormat="1" ht="39" customHeight="1" spans="1:24">
      <c r="A7" s="221">
        <v>1</v>
      </c>
      <c r="B7" s="302" t="s">
        <v>130</v>
      </c>
      <c r="C7" s="302" t="s">
        <v>131</v>
      </c>
      <c r="D7" s="302" t="s">
        <v>132</v>
      </c>
      <c r="E7" s="302" t="s">
        <v>133</v>
      </c>
      <c r="F7" s="146">
        <v>20</v>
      </c>
      <c r="G7" s="146">
        <v>19</v>
      </c>
      <c r="H7" s="146">
        <v>1</v>
      </c>
      <c r="I7" s="394">
        <v>27</v>
      </c>
      <c r="J7" s="395">
        <v>26</v>
      </c>
      <c r="K7" s="312">
        <v>25</v>
      </c>
      <c r="L7" s="312">
        <v>1</v>
      </c>
      <c r="M7" s="312">
        <v>1</v>
      </c>
      <c r="N7" s="146"/>
      <c r="O7" s="146"/>
      <c r="P7" s="146">
        <v>1</v>
      </c>
      <c r="Q7" s="146"/>
      <c r="R7" s="146"/>
      <c r="S7" s="146"/>
      <c r="T7" s="146">
        <v>46</v>
      </c>
      <c r="U7" s="146">
        <v>46</v>
      </c>
      <c r="V7" s="146"/>
      <c r="W7" s="146">
        <v>13</v>
      </c>
      <c r="X7" s="315"/>
    </row>
    <row r="8" s="280" customFormat="1" ht="39" customHeight="1" spans="1:24">
      <c r="A8" s="221">
        <v>2</v>
      </c>
      <c r="B8" s="302" t="s">
        <v>130</v>
      </c>
      <c r="C8" s="302" t="s">
        <v>134</v>
      </c>
      <c r="D8" s="302" t="s">
        <v>135</v>
      </c>
      <c r="E8" s="302" t="s">
        <v>120</v>
      </c>
      <c r="F8" s="146">
        <v>4</v>
      </c>
      <c r="G8" s="146"/>
      <c r="H8" s="146">
        <v>4</v>
      </c>
      <c r="I8" s="394"/>
      <c r="J8" s="395">
        <v>10</v>
      </c>
      <c r="K8" s="312"/>
      <c r="L8" s="312">
        <v>10</v>
      </c>
      <c r="M8" s="312"/>
      <c r="N8" s="146"/>
      <c r="O8" s="146"/>
      <c r="P8" s="146"/>
      <c r="Q8" s="146"/>
      <c r="R8" s="146"/>
      <c r="S8" s="146"/>
      <c r="T8" s="146">
        <v>4</v>
      </c>
      <c r="U8" s="146">
        <v>1</v>
      </c>
      <c r="V8" s="146"/>
      <c r="W8" s="146">
        <v>3</v>
      </c>
      <c r="X8" s="315"/>
    </row>
    <row r="9" s="280" customFormat="1" ht="39" customHeight="1" spans="1:24">
      <c r="A9" s="221">
        <v>3</v>
      </c>
      <c r="B9" s="302" t="s">
        <v>130</v>
      </c>
      <c r="C9" s="302" t="s">
        <v>136</v>
      </c>
      <c r="D9" s="302" t="s">
        <v>137</v>
      </c>
      <c r="E9" s="302" t="s">
        <v>138</v>
      </c>
      <c r="F9" s="146">
        <v>7</v>
      </c>
      <c r="G9" s="146">
        <v>0</v>
      </c>
      <c r="H9" s="146">
        <v>7</v>
      </c>
      <c r="I9" s="394">
        <v>14</v>
      </c>
      <c r="J9" s="395">
        <v>12</v>
      </c>
      <c r="K9" s="312">
        <v>0</v>
      </c>
      <c r="L9" s="312">
        <v>12</v>
      </c>
      <c r="M9" s="312">
        <v>2</v>
      </c>
      <c r="N9" s="146">
        <v>0</v>
      </c>
      <c r="O9" s="146">
        <v>0</v>
      </c>
      <c r="P9" s="146">
        <v>2</v>
      </c>
      <c r="Q9" s="146">
        <v>0</v>
      </c>
      <c r="R9" s="146">
        <v>0</v>
      </c>
      <c r="S9" s="146">
        <v>0</v>
      </c>
      <c r="T9" s="146">
        <v>4</v>
      </c>
      <c r="U9" s="146">
        <v>4</v>
      </c>
      <c r="V9" s="146">
        <v>0</v>
      </c>
      <c r="W9" s="146">
        <v>0</v>
      </c>
      <c r="X9" s="315"/>
    </row>
    <row r="10" s="280" customFormat="1" ht="39" customHeight="1" spans="1:24">
      <c r="A10" s="221">
        <v>4</v>
      </c>
      <c r="B10" s="302" t="s">
        <v>130</v>
      </c>
      <c r="C10" s="302" t="s">
        <v>139</v>
      </c>
      <c r="D10" s="302" t="s">
        <v>140</v>
      </c>
      <c r="E10" s="302" t="s">
        <v>138</v>
      </c>
      <c r="F10" s="146">
        <v>10</v>
      </c>
      <c r="G10" s="146">
        <v>0</v>
      </c>
      <c r="H10" s="146">
        <v>10</v>
      </c>
      <c r="I10" s="394">
        <v>20</v>
      </c>
      <c r="J10" s="395">
        <v>12</v>
      </c>
      <c r="K10" s="312">
        <v>0</v>
      </c>
      <c r="L10" s="312">
        <v>12</v>
      </c>
      <c r="M10" s="312">
        <v>1</v>
      </c>
      <c r="N10" s="146">
        <v>0</v>
      </c>
      <c r="O10" s="146">
        <v>0</v>
      </c>
      <c r="P10" s="146">
        <v>1</v>
      </c>
      <c r="Q10" s="146">
        <v>0</v>
      </c>
      <c r="R10" s="146">
        <v>0</v>
      </c>
      <c r="S10" s="146">
        <v>0</v>
      </c>
      <c r="T10" s="146">
        <v>7</v>
      </c>
      <c r="U10" s="146">
        <v>3</v>
      </c>
      <c r="V10" s="146">
        <v>0</v>
      </c>
      <c r="W10" s="146">
        <v>4</v>
      </c>
      <c r="X10" s="315"/>
    </row>
    <row r="11" s="280" customFormat="1" ht="39" customHeight="1" spans="1:24">
      <c r="A11" s="221">
        <v>5</v>
      </c>
      <c r="B11" s="302" t="s">
        <v>130</v>
      </c>
      <c r="C11" s="302" t="s">
        <v>141</v>
      </c>
      <c r="D11" s="302" t="s">
        <v>142</v>
      </c>
      <c r="E11" s="302" t="s">
        <v>138</v>
      </c>
      <c r="F11" s="146">
        <v>6</v>
      </c>
      <c r="G11" s="146"/>
      <c r="H11" s="146">
        <v>6</v>
      </c>
      <c r="I11" s="394">
        <v>16</v>
      </c>
      <c r="J11" s="395">
        <v>6</v>
      </c>
      <c r="K11" s="312"/>
      <c r="L11" s="312">
        <v>6</v>
      </c>
      <c r="M11" s="312">
        <v>4</v>
      </c>
      <c r="N11" s="146"/>
      <c r="O11" s="146"/>
      <c r="P11" s="146">
        <v>4</v>
      </c>
      <c r="Q11" s="146"/>
      <c r="R11" s="146"/>
      <c r="S11" s="146"/>
      <c r="T11" s="146">
        <v>6</v>
      </c>
      <c r="U11" s="146">
        <v>6</v>
      </c>
      <c r="V11" s="146"/>
      <c r="W11" s="146"/>
      <c r="X11" s="315"/>
    </row>
    <row r="12" s="280" customFormat="1" ht="39" customHeight="1" spans="1:24">
      <c r="A12" s="221">
        <v>6</v>
      </c>
      <c r="B12" s="302" t="s">
        <v>130</v>
      </c>
      <c r="C12" s="302" t="s">
        <v>143</v>
      </c>
      <c r="D12" s="302" t="s">
        <v>144</v>
      </c>
      <c r="E12" s="302" t="s">
        <v>120</v>
      </c>
      <c r="F12" s="146">
        <v>11</v>
      </c>
      <c r="G12" s="146"/>
      <c r="H12" s="146">
        <v>11</v>
      </c>
      <c r="I12" s="394"/>
      <c r="J12" s="395">
        <v>13</v>
      </c>
      <c r="K12" s="312"/>
      <c r="L12" s="312">
        <v>13</v>
      </c>
      <c r="M12" s="312">
        <v>9</v>
      </c>
      <c r="N12" s="146"/>
      <c r="O12" s="146"/>
      <c r="P12" s="146">
        <v>9</v>
      </c>
      <c r="Q12" s="146"/>
      <c r="R12" s="146"/>
      <c r="S12" s="146"/>
      <c r="T12" s="146">
        <v>5</v>
      </c>
      <c r="U12" s="146">
        <v>5</v>
      </c>
      <c r="V12" s="146"/>
      <c r="W12" s="146"/>
      <c r="X12" s="315"/>
    </row>
    <row r="13" s="182" customFormat="1" customHeight="1" spans="1:13">
      <c r="A13" s="285"/>
      <c r="B13" s="303"/>
      <c r="C13" s="304"/>
      <c r="D13" s="284"/>
      <c r="E13" s="285"/>
      <c r="F13" s="285"/>
      <c r="G13" s="285"/>
      <c r="H13" s="285"/>
      <c r="I13" s="285"/>
      <c r="J13" s="285"/>
      <c r="K13" s="285"/>
      <c r="L13" s="285"/>
      <c r="M13" s="285"/>
    </row>
    <row r="14" s="182" customFormat="1" customHeight="1" spans="1:13">
      <c r="A14" s="285"/>
      <c r="B14" s="303"/>
      <c r="C14" s="304"/>
      <c r="D14" s="284"/>
      <c r="E14" s="285"/>
      <c r="F14" s="285"/>
      <c r="G14" s="285"/>
      <c r="H14" s="285"/>
      <c r="I14" s="285"/>
      <c r="J14" s="285"/>
      <c r="K14" s="285"/>
      <c r="L14" s="285"/>
      <c r="M14" s="285"/>
    </row>
    <row r="15" s="182" customFormat="1" customHeight="1" spans="1:13">
      <c r="A15" s="285"/>
      <c r="B15" s="303"/>
      <c r="C15" s="304"/>
      <c r="D15" s="284"/>
      <c r="E15" s="285"/>
      <c r="F15" s="285"/>
      <c r="G15" s="285"/>
      <c r="H15" s="285"/>
      <c r="I15" s="285"/>
      <c r="J15" s="285"/>
      <c r="K15" s="285"/>
      <c r="L15" s="285"/>
      <c r="M15" s="285"/>
    </row>
    <row r="16" s="182" customFormat="1" customHeight="1" spans="1:13">
      <c r="A16" s="285"/>
      <c r="B16" s="303"/>
      <c r="C16" s="304"/>
      <c r="D16" s="284"/>
      <c r="E16" s="285"/>
      <c r="F16" s="285"/>
      <c r="G16" s="285"/>
      <c r="H16" s="285"/>
      <c r="I16" s="285"/>
      <c r="J16" s="285"/>
      <c r="K16" s="285"/>
      <c r="L16" s="285"/>
      <c r="M16" s="285"/>
    </row>
    <row r="17" s="182" customFormat="1" customHeight="1" spans="1:13">
      <c r="A17" s="285"/>
      <c r="B17" s="303"/>
      <c r="C17" s="304"/>
      <c r="D17" s="284"/>
      <c r="E17" s="285"/>
      <c r="F17" s="285"/>
      <c r="G17" s="285"/>
      <c r="H17" s="285"/>
      <c r="I17" s="285"/>
      <c r="J17" s="285"/>
      <c r="K17" s="285"/>
      <c r="L17" s="285"/>
      <c r="M17" s="285"/>
    </row>
    <row r="18" s="182" customFormat="1" customHeight="1" spans="1:13">
      <c r="A18" s="285"/>
      <c r="B18" s="303"/>
      <c r="C18" s="304"/>
      <c r="D18" s="284"/>
      <c r="E18" s="285"/>
      <c r="F18" s="285"/>
      <c r="G18" s="285"/>
      <c r="H18" s="285"/>
      <c r="I18" s="285"/>
      <c r="J18" s="285"/>
      <c r="K18" s="285"/>
      <c r="L18" s="285"/>
      <c r="M18" s="285"/>
    </row>
    <row r="19" s="182" customFormat="1" customHeight="1" spans="1:13">
      <c r="A19" s="285"/>
      <c r="B19" s="303"/>
      <c r="C19" s="304"/>
      <c r="D19" s="284"/>
      <c r="E19" s="285"/>
      <c r="F19" s="285"/>
      <c r="G19" s="285"/>
      <c r="H19" s="285"/>
      <c r="I19" s="285"/>
      <c r="J19" s="285"/>
      <c r="K19" s="285"/>
      <c r="L19" s="285"/>
      <c r="M19" s="285"/>
    </row>
    <row r="20" s="182" customFormat="1" customHeight="1" spans="1:13">
      <c r="A20" s="285"/>
      <c r="B20" s="303"/>
      <c r="C20" s="304"/>
      <c r="D20" s="284"/>
      <c r="E20" s="285"/>
      <c r="F20" s="285"/>
      <c r="G20" s="285"/>
      <c r="H20" s="285"/>
      <c r="I20" s="285"/>
      <c r="J20" s="285"/>
      <c r="K20" s="285"/>
      <c r="L20" s="285"/>
      <c r="M20" s="285"/>
    </row>
    <row r="21" s="182" customFormat="1" customHeight="1" spans="1:13">
      <c r="A21" s="285"/>
      <c r="B21" s="303"/>
      <c r="C21" s="304"/>
      <c r="D21" s="284"/>
      <c r="E21" s="285"/>
      <c r="F21" s="285"/>
      <c r="G21" s="285"/>
      <c r="H21" s="285"/>
      <c r="I21" s="285"/>
      <c r="J21" s="285"/>
      <c r="K21" s="285"/>
      <c r="L21" s="285"/>
      <c r="M21" s="285"/>
    </row>
    <row r="22" s="182" customFormat="1" customHeight="1" spans="1:13">
      <c r="A22" s="285"/>
      <c r="B22" s="303"/>
      <c r="C22" s="304"/>
      <c r="D22" s="284"/>
      <c r="E22" s="285"/>
      <c r="F22" s="285"/>
      <c r="G22" s="285"/>
      <c r="H22" s="285"/>
      <c r="I22" s="285"/>
      <c r="J22" s="285"/>
      <c r="K22" s="285"/>
      <c r="L22" s="285"/>
      <c r="M22" s="285"/>
    </row>
    <row r="23" s="182" customFormat="1" customHeight="1" spans="1:13">
      <c r="A23" s="285"/>
      <c r="B23" s="303"/>
      <c r="C23" s="304"/>
      <c r="D23" s="284"/>
      <c r="E23" s="285"/>
      <c r="F23" s="285"/>
      <c r="G23" s="285"/>
      <c r="H23" s="285"/>
      <c r="I23" s="285"/>
      <c r="J23" s="285"/>
      <c r="K23" s="285"/>
      <c r="L23" s="285"/>
      <c r="M23" s="285"/>
    </row>
    <row r="24" s="182" customFormat="1" customHeight="1" spans="1:13">
      <c r="A24" s="285"/>
      <c r="B24" s="303"/>
      <c r="C24" s="304"/>
      <c r="D24" s="284"/>
      <c r="E24" s="285"/>
      <c r="F24" s="285"/>
      <c r="G24" s="285"/>
      <c r="H24" s="285"/>
      <c r="I24" s="285"/>
      <c r="J24" s="285"/>
      <c r="K24" s="285"/>
      <c r="L24" s="285"/>
      <c r="M24" s="285"/>
    </row>
    <row r="25" s="182" customFormat="1" customHeight="1" spans="1:13">
      <c r="A25" s="285"/>
      <c r="B25" s="303"/>
      <c r="C25" s="304"/>
      <c r="D25" s="284"/>
      <c r="E25" s="285"/>
      <c r="F25" s="285"/>
      <c r="G25" s="285"/>
      <c r="H25" s="285"/>
      <c r="I25" s="285"/>
      <c r="J25" s="285"/>
      <c r="K25" s="285"/>
      <c r="L25" s="285"/>
      <c r="M25" s="285"/>
    </row>
    <row r="26" s="182" customFormat="1" customHeight="1" spans="1:13">
      <c r="A26" s="285"/>
      <c r="B26" s="303"/>
      <c r="C26" s="304"/>
      <c r="D26" s="284"/>
      <c r="E26" s="285"/>
      <c r="F26" s="285"/>
      <c r="G26" s="285"/>
      <c r="H26" s="285"/>
      <c r="I26" s="285"/>
      <c r="J26" s="285"/>
      <c r="K26" s="285"/>
      <c r="L26" s="285"/>
      <c r="M26" s="285"/>
    </row>
    <row r="27" s="182" customFormat="1" customHeight="1" spans="1:13">
      <c r="A27" s="285"/>
      <c r="B27" s="303"/>
      <c r="C27" s="304"/>
      <c r="D27" s="284"/>
      <c r="E27" s="285"/>
      <c r="F27" s="285"/>
      <c r="G27" s="285"/>
      <c r="H27" s="285"/>
      <c r="I27" s="285"/>
      <c r="J27" s="285"/>
      <c r="K27" s="285"/>
      <c r="L27" s="285"/>
      <c r="M27" s="285"/>
    </row>
    <row r="28" s="182" customFormat="1" customHeight="1" spans="1:13">
      <c r="A28" s="285"/>
      <c r="B28" s="303"/>
      <c r="C28" s="304"/>
      <c r="D28" s="284"/>
      <c r="E28" s="285"/>
      <c r="F28" s="285"/>
      <c r="G28" s="285"/>
      <c r="H28" s="285"/>
      <c r="I28" s="285"/>
      <c r="J28" s="285"/>
      <c r="K28" s="285"/>
      <c r="L28" s="285"/>
      <c r="M28" s="285"/>
    </row>
    <row r="29" s="182" customFormat="1" customHeight="1" spans="1:13">
      <c r="A29" s="285"/>
      <c r="B29" s="303"/>
      <c r="C29" s="304"/>
      <c r="D29" s="284"/>
      <c r="E29" s="285"/>
      <c r="F29" s="285"/>
      <c r="G29" s="285"/>
      <c r="H29" s="285"/>
      <c r="I29" s="285"/>
      <c r="J29" s="285"/>
      <c r="K29" s="285"/>
      <c r="L29" s="285"/>
      <c r="M29" s="285"/>
    </row>
    <row r="30" s="182" customFormat="1" customHeight="1" spans="1:13">
      <c r="A30" s="285"/>
      <c r="B30" s="303"/>
      <c r="C30" s="304"/>
      <c r="D30" s="284"/>
      <c r="E30" s="285"/>
      <c r="F30" s="285"/>
      <c r="G30" s="285"/>
      <c r="H30" s="285"/>
      <c r="I30" s="285"/>
      <c r="J30" s="285"/>
      <c r="K30" s="285"/>
      <c r="L30" s="285"/>
      <c r="M30" s="285"/>
    </row>
    <row r="31" s="182" customFormat="1" customHeight="1" spans="1:13">
      <c r="A31" s="285"/>
      <c r="B31" s="303"/>
      <c r="C31" s="304"/>
      <c r="D31" s="284"/>
      <c r="E31" s="285"/>
      <c r="F31" s="285"/>
      <c r="G31" s="285"/>
      <c r="H31" s="285"/>
      <c r="I31" s="285"/>
      <c r="J31" s="285"/>
      <c r="K31" s="285"/>
      <c r="L31" s="285"/>
      <c r="M31" s="285"/>
    </row>
    <row r="32" s="182" customFormat="1" customHeight="1" spans="1:13">
      <c r="A32" s="285"/>
      <c r="B32" s="303"/>
      <c r="C32" s="304"/>
      <c r="D32" s="284"/>
      <c r="E32" s="285"/>
      <c r="F32" s="285"/>
      <c r="G32" s="285"/>
      <c r="H32" s="285"/>
      <c r="I32" s="285"/>
      <c r="J32" s="285"/>
      <c r="K32" s="285"/>
      <c r="L32" s="285"/>
      <c r="M32" s="285"/>
    </row>
    <row r="33" s="182" customFormat="1" customHeight="1" spans="1:13">
      <c r="A33" s="285"/>
      <c r="B33" s="303"/>
      <c r="C33" s="304"/>
      <c r="D33" s="284"/>
      <c r="E33" s="285"/>
      <c r="F33" s="285"/>
      <c r="G33" s="285"/>
      <c r="H33" s="285"/>
      <c r="I33" s="285"/>
      <c r="J33" s="285"/>
      <c r="K33" s="285"/>
      <c r="L33" s="285"/>
      <c r="M33" s="285"/>
    </row>
    <row r="34" s="182" customFormat="1" customHeight="1" spans="1:13">
      <c r="A34" s="285"/>
      <c r="B34" s="303"/>
      <c r="C34" s="304"/>
      <c r="D34" s="284"/>
      <c r="E34" s="285"/>
      <c r="F34" s="285"/>
      <c r="G34" s="285"/>
      <c r="H34" s="285"/>
      <c r="I34" s="285"/>
      <c r="J34" s="285"/>
      <c r="K34" s="285"/>
      <c r="L34" s="285"/>
      <c r="M34" s="285"/>
    </row>
    <row r="35" s="182" customFormat="1" customHeight="1" spans="1:13">
      <c r="A35" s="285"/>
      <c r="B35" s="303"/>
      <c r="C35" s="304"/>
      <c r="D35" s="284"/>
      <c r="E35" s="285"/>
      <c r="F35" s="285"/>
      <c r="G35" s="285"/>
      <c r="H35" s="285"/>
      <c r="I35" s="285"/>
      <c r="J35" s="285"/>
      <c r="K35" s="285"/>
      <c r="L35" s="285"/>
      <c r="M35" s="285"/>
    </row>
    <row r="36" s="182" customFormat="1" customHeight="1" spans="1:13">
      <c r="A36" s="285"/>
      <c r="B36" s="303"/>
      <c r="C36" s="304"/>
      <c r="D36" s="284"/>
      <c r="E36" s="285"/>
      <c r="F36" s="285"/>
      <c r="G36" s="285"/>
      <c r="H36" s="285"/>
      <c r="I36" s="285"/>
      <c r="J36" s="285"/>
      <c r="K36" s="285"/>
      <c r="L36" s="285"/>
      <c r="M36" s="285"/>
    </row>
    <row r="37" s="182" customFormat="1" customHeight="1" spans="1:13">
      <c r="A37" s="285"/>
      <c r="B37" s="303"/>
      <c r="C37" s="304"/>
      <c r="D37" s="284"/>
      <c r="E37" s="285"/>
      <c r="F37" s="285"/>
      <c r="G37" s="285"/>
      <c r="H37" s="285"/>
      <c r="I37" s="285"/>
      <c r="J37" s="285"/>
      <c r="K37" s="285"/>
      <c r="L37" s="285"/>
      <c r="M37" s="285"/>
    </row>
    <row r="38" s="182" customFormat="1" customHeight="1" spans="1:13">
      <c r="A38" s="285"/>
      <c r="B38" s="303"/>
      <c r="C38" s="304"/>
      <c r="D38" s="284"/>
      <c r="E38" s="285"/>
      <c r="F38" s="285"/>
      <c r="G38" s="285"/>
      <c r="H38" s="285"/>
      <c r="I38" s="285"/>
      <c r="J38" s="285"/>
      <c r="K38" s="285"/>
      <c r="L38" s="285"/>
      <c r="M38" s="285"/>
    </row>
    <row r="39" s="182" customFormat="1" customHeight="1" spans="1:13">
      <c r="A39" s="285"/>
      <c r="B39" s="303"/>
      <c r="C39" s="304"/>
      <c r="D39" s="284"/>
      <c r="E39" s="285"/>
      <c r="F39" s="285"/>
      <c r="G39" s="285"/>
      <c r="H39" s="285"/>
      <c r="I39" s="285"/>
      <c r="J39" s="285"/>
      <c r="K39" s="285"/>
      <c r="L39" s="285"/>
      <c r="M39" s="285"/>
    </row>
    <row r="40" s="182" customFormat="1" customHeight="1" spans="1:13">
      <c r="A40" s="285"/>
      <c r="B40" s="303"/>
      <c r="C40" s="304"/>
      <c r="D40" s="284"/>
      <c r="E40" s="285"/>
      <c r="F40" s="285"/>
      <c r="G40" s="285"/>
      <c r="H40" s="285"/>
      <c r="I40" s="285"/>
      <c r="J40" s="285"/>
      <c r="K40" s="285"/>
      <c r="L40" s="285"/>
      <c r="M40" s="285"/>
    </row>
    <row r="41" s="182" customFormat="1" customHeight="1" spans="1:13">
      <c r="A41" s="285"/>
      <c r="B41" s="303"/>
      <c r="C41" s="304"/>
      <c r="D41" s="284"/>
      <c r="E41" s="285"/>
      <c r="F41" s="285"/>
      <c r="G41" s="285"/>
      <c r="H41" s="285"/>
      <c r="I41" s="285"/>
      <c r="J41" s="285"/>
      <c r="K41" s="285"/>
      <c r="L41" s="285"/>
      <c r="M41" s="285"/>
    </row>
    <row r="42" s="182" customFormat="1" customHeight="1" spans="1:13">
      <c r="A42" s="285"/>
      <c r="B42" s="303"/>
      <c r="C42" s="304"/>
      <c r="D42" s="284"/>
      <c r="E42" s="285"/>
      <c r="F42" s="285"/>
      <c r="G42" s="285"/>
      <c r="H42" s="285"/>
      <c r="I42" s="285"/>
      <c r="J42" s="285"/>
      <c r="K42" s="285"/>
      <c r="L42" s="285"/>
      <c r="M42" s="285"/>
    </row>
    <row r="43" s="182" customFormat="1" customHeight="1" spans="1:13">
      <c r="A43" s="285"/>
      <c r="B43" s="303"/>
      <c r="C43" s="304"/>
      <c r="D43" s="284"/>
      <c r="E43" s="285"/>
      <c r="F43" s="285"/>
      <c r="G43" s="285"/>
      <c r="H43" s="285"/>
      <c r="I43" s="285"/>
      <c r="J43" s="285"/>
      <c r="K43" s="285"/>
      <c r="L43" s="285"/>
      <c r="M43" s="285"/>
    </row>
    <row r="44" s="182" customFormat="1" customHeight="1" spans="1:13">
      <c r="A44" s="285"/>
      <c r="B44" s="303"/>
      <c r="C44" s="304"/>
      <c r="D44" s="284"/>
      <c r="E44" s="285"/>
      <c r="F44" s="285"/>
      <c r="G44" s="285"/>
      <c r="H44" s="285"/>
      <c r="I44" s="285"/>
      <c r="J44" s="285"/>
      <c r="K44" s="285"/>
      <c r="L44" s="285"/>
      <c r="M44" s="285"/>
    </row>
    <row r="45" s="182" customFormat="1" customHeight="1" spans="1:13">
      <c r="A45" s="285"/>
      <c r="B45" s="303"/>
      <c r="C45" s="304"/>
      <c r="D45" s="284"/>
      <c r="E45" s="285"/>
      <c r="F45" s="285"/>
      <c r="G45" s="285"/>
      <c r="H45" s="285"/>
      <c r="I45" s="285"/>
      <c r="J45" s="285"/>
      <c r="K45" s="285"/>
      <c r="L45" s="285"/>
      <c r="M45" s="285"/>
    </row>
    <row r="46" s="182" customFormat="1" customHeight="1" spans="1:13">
      <c r="A46" s="285"/>
      <c r="B46" s="303"/>
      <c r="C46" s="304"/>
      <c r="D46" s="284"/>
      <c r="E46" s="285"/>
      <c r="F46" s="285"/>
      <c r="G46" s="285"/>
      <c r="H46" s="285"/>
      <c r="I46" s="285"/>
      <c r="J46" s="285"/>
      <c r="K46" s="285"/>
      <c r="L46" s="285"/>
      <c r="M46" s="285"/>
    </row>
    <row r="47" s="182" customFormat="1" customHeight="1" spans="1:13">
      <c r="A47" s="285"/>
      <c r="B47" s="303"/>
      <c r="C47" s="304"/>
      <c r="D47" s="284"/>
      <c r="E47" s="285"/>
      <c r="F47" s="285"/>
      <c r="G47" s="285"/>
      <c r="H47" s="285"/>
      <c r="I47" s="285"/>
      <c r="J47" s="285"/>
      <c r="K47" s="285"/>
      <c r="L47" s="285"/>
      <c r="M47" s="285"/>
    </row>
    <row r="48" s="182" customFormat="1" customHeight="1" spans="1:13">
      <c r="A48" s="285"/>
      <c r="B48" s="303"/>
      <c r="C48" s="304"/>
      <c r="D48" s="284"/>
      <c r="E48" s="285"/>
      <c r="F48" s="285"/>
      <c r="G48" s="285"/>
      <c r="H48" s="285"/>
      <c r="I48" s="285"/>
      <c r="J48" s="285"/>
      <c r="K48" s="285"/>
      <c r="L48" s="285"/>
      <c r="M48" s="285"/>
    </row>
    <row r="49" s="182" customFormat="1" customHeight="1" spans="1:13">
      <c r="A49" s="285"/>
      <c r="B49" s="303"/>
      <c r="C49" s="304"/>
      <c r="D49" s="284"/>
      <c r="E49" s="285"/>
      <c r="F49" s="285"/>
      <c r="G49" s="285"/>
      <c r="H49" s="285"/>
      <c r="I49" s="285"/>
      <c r="J49" s="285"/>
      <c r="K49" s="285"/>
      <c r="L49" s="285"/>
      <c r="M49" s="285"/>
    </row>
    <row r="50" s="182" customFormat="1" customHeight="1" spans="1:13">
      <c r="A50" s="285"/>
      <c r="B50" s="303"/>
      <c r="C50" s="304"/>
      <c r="D50" s="284"/>
      <c r="E50" s="285"/>
      <c r="F50" s="285"/>
      <c r="G50" s="285"/>
      <c r="H50" s="285"/>
      <c r="I50" s="285"/>
      <c r="J50" s="285"/>
      <c r="K50" s="285"/>
      <c r="L50" s="285"/>
      <c r="M50" s="285"/>
    </row>
    <row r="51" s="182" customFormat="1" customHeight="1" spans="1:13">
      <c r="A51" s="285"/>
      <c r="B51" s="303"/>
      <c r="C51" s="304"/>
      <c r="D51" s="284"/>
      <c r="E51" s="285"/>
      <c r="F51" s="285"/>
      <c r="G51" s="285"/>
      <c r="H51" s="285"/>
      <c r="I51" s="285"/>
      <c r="J51" s="285"/>
      <c r="K51" s="285"/>
      <c r="L51" s="285"/>
      <c r="M51" s="285"/>
    </row>
    <row r="52" s="182" customFormat="1" customHeight="1" spans="1:13">
      <c r="A52" s="285"/>
      <c r="B52" s="303"/>
      <c r="C52" s="304"/>
      <c r="D52" s="284"/>
      <c r="E52" s="285"/>
      <c r="F52" s="285"/>
      <c r="G52" s="285"/>
      <c r="H52" s="285"/>
      <c r="I52" s="285"/>
      <c r="J52" s="285"/>
      <c r="K52" s="285"/>
      <c r="L52" s="285"/>
      <c r="M52" s="285"/>
    </row>
    <row r="53" s="182" customFormat="1" customHeight="1" spans="1:13">
      <c r="A53" s="285"/>
      <c r="B53" s="303"/>
      <c r="C53" s="304"/>
      <c r="D53" s="284"/>
      <c r="E53" s="285"/>
      <c r="F53" s="285"/>
      <c r="G53" s="285"/>
      <c r="H53" s="285"/>
      <c r="I53" s="285"/>
      <c r="J53" s="285"/>
      <c r="K53" s="285"/>
      <c r="L53" s="285"/>
      <c r="M53" s="285"/>
    </row>
    <row r="54" s="182" customFormat="1" customHeight="1" spans="1:13">
      <c r="A54" s="285"/>
      <c r="B54" s="303"/>
      <c r="C54" s="304"/>
      <c r="D54" s="284"/>
      <c r="E54" s="285"/>
      <c r="F54" s="285"/>
      <c r="G54" s="285"/>
      <c r="H54" s="285"/>
      <c r="I54" s="285"/>
      <c r="J54" s="285"/>
      <c r="K54" s="285"/>
      <c r="L54" s="285"/>
      <c r="M54" s="285"/>
    </row>
  </sheetData>
  <autoFilter xmlns:etc="http://www.wps.cn/officeDocument/2017/etCustomData" ref="A6:XFD12" etc:filterBottomFollowUsedRange="0">
    <extLst/>
  </autoFilter>
  <mergeCells count="14">
    <mergeCell ref="A1:B1"/>
    <mergeCell ref="A2:W2"/>
    <mergeCell ref="A3:C3"/>
    <mergeCell ref="F4:H4"/>
    <mergeCell ref="J4:L4"/>
    <mergeCell ref="M4:S4"/>
    <mergeCell ref="T4:W4"/>
    <mergeCell ref="A4:A5"/>
    <mergeCell ref="B4:B5"/>
    <mergeCell ref="C4:C5"/>
    <mergeCell ref="D4:D5"/>
    <mergeCell ref="E4:E5"/>
    <mergeCell ref="I4:I5"/>
    <mergeCell ref="X4:X5"/>
  </mergeCells>
  <pageMargins left="0.109722222222222" right="0.109722222222222" top="0.751388888888889" bottom="0.751388888888889" header="0.298611111111111" footer="0.298611111111111"/>
  <pageSetup paperSize="9" orientation="landscape" horizontalDpi="600"/>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AF53"/>
  <sheetViews>
    <sheetView workbookViewId="0">
      <pane xSplit="5" ySplit="6" topLeftCell="F7" activePane="bottomRight" state="frozen"/>
      <selection/>
      <selection pane="topRight"/>
      <selection pane="bottomLeft"/>
      <selection pane="bottomRight" activeCell="F7" sqref="F7:F12"/>
    </sheetView>
  </sheetViews>
  <sheetFormatPr defaultColWidth="5.5" defaultRowHeight="15.6" customHeight="1"/>
  <cols>
    <col min="1" max="1" width="4" style="281" customWidth="1"/>
    <col min="2" max="2" width="4.375" style="316" customWidth="1"/>
    <col min="3" max="3" width="4" style="316" customWidth="1"/>
    <col min="4" max="4" width="8.25" style="280" customWidth="1"/>
    <col min="5" max="5" width="5" style="280" customWidth="1"/>
    <col min="6" max="6" width="10.625" style="285" customWidth="1"/>
    <col min="7" max="11" width="4" style="285" customWidth="1"/>
    <col min="12" max="12" width="4.75" style="285" customWidth="1"/>
    <col min="13" max="13" width="5.25" style="285" customWidth="1"/>
    <col min="14" max="14" width="4" style="285" customWidth="1"/>
    <col min="15" max="16" width="5.375" style="285" customWidth="1"/>
    <col min="17" max="23" width="4" style="285" customWidth="1"/>
    <col min="24" max="24" width="2.75" style="182" customWidth="1"/>
    <col min="25" max="25" width="2.625" style="182" customWidth="1"/>
    <col min="26" max="26" width="4" style="285" customWidth="1"/>
    <col min="27" max="27" width="2.375" style="285" customWidth="1"/>
    <col min="28" max="29" width="2.375" style="182" customWidth="1"/>
    <col min="30" max="30" width="2.375" style="285" customWidth="1"/>
    <col min="31" max="31" width="4" style="285" customWidth="1"/>
    <col min="32" max="32" width="4" style="282" customWidth="1"/>
    <col min="33" max="40" width="5.5" style="316" customWidth="1"/>
  </cols>
  <sheetData>
    <row r="1" s="316" customFormat="1" ht="32" customHeight="1" spans="1:32">
      <c r="A1" s="339" t="s">
        <v>145</v>
      </c>
      <c r="B1" s="339"/>
      <c r="C1" s="339"/>
      <c r="D1" s="339"/>
      <c r="E1" s="339"/>
      <c r="F1" s="339"/>
      <c r="G1" s="339"/>
      <c r="H1" s="339"/>
      <c r="I1" s="339"/>
      <c r="J1" s="339"/>
      <c r="K1" s="339"/>
      <c r="L1" s="339"/>
      <c r="M1" s="339"/>
      <c r="N1" s="339"/>
      <c r="O1" s="339"/>
      <c r="P1" s="339"/>
      <c r="Q1" s="339"/>
      <c r="R1" s="339"/>
      <c r="S1" s="339"/>
      <c r="T1" s="339"/>
      <c r="U1" s="339"/>
      <c r="V1" s="339"/>
      <c r="W1" s="339"/>
      <c r="X1" s="339"/>
      <c r="Y1" s="339"/>
      <c r="Z1" s="339"/>
      <c r="AA1" s="339"/>
      <c r="AB1" s="339"/>
      <c r="AC1" s="339"/>
      <c r="AD1" s="339"/>
      <c r="AE1" s="339"/>
      <c r="AF1" s="282"/>
    </row>
    <row r="2" s="316" customFormat="1" ht="17" customHeight="1" spans="1:32">
      <c r="A2" s="340" t="s">
        <v>146</v>
      </c>
      <c r="B2" s="340"/>
      <c r="C2" s="340"/>
      <c r="D2" s="340"/>
      <c r="E2" s="340"/>
      <c r="F2" s="340"/>
      <c r="G2" s="340"/>
      <c r="H2" s="340"/>
      <c r="I2" s="340"/>
      <c r="J2" s="340"/>
      <c r="K2" s="340"/>
      <c r="L2" s="340"/>
      <c r="M2" s="340"/>
      <c r="N2" s="340"/>
      <c r="O2" s="340"/>
      <c r="P2" s="340"/>
      <c r="Q2" s="119"/>
      <c r="R2" s="119"/>
      <c r="S2" s="119"/>
      <c r="T2" s="119"/>
      <c r="U2" s="119"/>
      <c r="V2" s="119"/>
      <c r="W2" s="119"/>
      <c r="X2" s="367"/>
      <c r="Y2" s="367" t="s">
        <v>1</v>
      </c>
      <c r="Z2" s="367"/>
      <c r="AA2" s="255"/>
      <c r="AB2" s="119"/>
      <c r="AC2" s="119"/>
      <c r="AD2" s="255"/>
      <c r="AE2" s="255"/>
      <c r="AF2" s="282"/>
    </row>
    <row r="3" s="316" customFormat="1" ht="42" customHeight="1" spans="1:32">
      <c r="A3" s="341" t="s">
        <v>106</v>
      </c>
      <c r="B3" s="342" t="s">
        <v>147</v>
      </c>
      <c r="C3" s="342" t="s">
        <v>148</v>
      </c>
      <c r="D3" s="342" t="s">
        <v>149</v>
      </c>
      <c r="E3" s="342" t="s">
        <v>110</v>
      </c>
      <c r="F3" s="343" t="s">
        <v>3</v>
      </c>
      <c r="G3" s="344" t="s">
        <v>150</v>
      </c>
      <c r="H3" s="344"/>
      <c r="I3" s="344"/>
      <c r="J3" s="344"/>
      <c r="K3" s="344"/>
      <c r="L3" s="344"/>
      <c r="M3" s="344"/>
      <c r="N3" s="344"/>
      <c r="O3" s="344"/>
      <c r="P3" s="344"/>
      <c r="Q3" s="344"/>
      <c r="R3" s="344"/>
      <c r="S3" s="344"/>
      <c r="T3" s="344"/>
      <c r="U3" s="344"/>
      <c r="V3" s="344"/>
      <c r="W3" s="344"/>
      <c r="X3" s="344"/>
      <c r="Y3" s="344"/>
      <c r="Z3" s="344"/>
      <c r="AA3" s="344"/>
      <c r="AB3" s="344"/>
      <c r="AC3" s="344"/>
      <c r="AD3" s="344"/>
      <c r="AE3" s="376" t="s">
        <v>151</v>
      </c>
      <c r="AF3" s="253" t="s">
        <v>5</v>
      </c>
    </row>
    <row r="4" s="316" customFormat="1" ht="42" customHeight="1" spans="1:32">
      <c r="A4" s="345"/>
      <c r="B4" s="346"/>
      <c r="C4" s="346"/>
      <c r="D4" s="346"/>
      <c r="E4" s="346"/>
      <c r="F4" s="347"/>
      <c r="G4" s="348" t="s">
        <v>152</v>
      </c>
      <c r="H4" s="349"/>
      <c r="I4" s="349"/>
      <c r="J4" s="349"/>
      <c r="K4" s="365"/>
      <c r="L4" s="348" t="s">
        <v>120</v>
      </c>
      <c r="M4" s="349"/>
      <c r="N4" s="349"/>
      <c r="O4" s="349"/>
      <c r="P4" s="365"/>
      <c r="Q4" s="368" t="s">
        <v>116</v>
      </c>
      <c r="R4" s="369" t="s">
        <v>153</v>
      </c>
      <c r="S4" s="369"/>
      <c r="T4" s="369"/>
      <c r="U4" s="369"/>
      <c r="V4" s="369"/>
      <c r="W4" s="370" t="s">
        <v>116</v>
      </c>
      <c r="X4" s="371" t="s">
        <v>154</v>
      </c>
      <c r="Y4" s="371"/>
      <c r="Z4" s="371"/>
      <c r="AA4" s="371"/>
      <c r="AB4" s="371"/>
      <c r="AC4" s="371"/>
      <c r="AD4" s="371"/>
      <c r="AE4" s="376"/>
      <c r="AF4" s="377"/>
    </row>
    <row r="5" s="316" customFormat="1" ht="42" customHeight="1" spans="1:32">
      <c r="A5" s="350"/>
      <c r="B5" s="351"/>
      <c r="C5" s="351"/>
      <c r="D5" s="351"/>
      <c r="E5" s="351"/>
      <c r="F5" s="352"/>
      <c r="G5" s="353" t="s">
        <v>116</v>
      </c>
      <c r="H5" s="354" t="s">
        <v>155</v>
      </c>
      <c r="I5" s="354" t="s">
        <v>156</v>
      </c>
      <c r="J5" s="354" t="s">
        <v>157</v>
      </c>
      <c r="K5" s="354" t="s">
        <v>158</v>
      </c>
      <c r="L5" s="353" t="s">
        <v>116</v>
      </c>
      <c r="M5" s="354" t="s">
        <v>155</v>
      </c>
      <c r="N5" s="354" t="s">
        <v>156</v>
      </c>
      <c r="O5" s="354" t="s">
        <v>159</v>
      </c>
      <c r="P5" s="354" t="s">
        <v>158</v>
      </c>
      <c r="Q5" s="353"/>
      <c r="R5" s="354" t="s">
        <v>160</v>
      </c>
      <c r="S5" s="354" t="s">
        <v>161</v>
      </c>
      <c r="T5" s="354" t="s">
        <v>162</v>
      </c>
      <c r="U5" s="354" t="s">
        <v>163</v>
      </c>
      <c r="V5" s="354" t="s">
        <v>164</v>
      </c>
      <c r="W5" s="372"/>
      <c r="X5" s="373" t="s">
        <v>121</v>
      </c>
      <c r="Y5" s="373" t="s">
        <v>122</v>
      </c>
      <c r="Z5" s="373" t="s">
        <v>165</v>
      </c>
      <c r="AA5" s="373" t="s">
        <v>124</v>
      </c>
      <c r="AB5" s="354" t="s">
        <v>166</v>
      </c>
      <c r="AC5" s="373" t="s">
        <v>125</v>
      </c>
      <c r="AD5" s="373" t="s">
        <v>167</v>
      </c>
      <c r="AE5" s="376"/>
      <c r="AF5" s="378"/>
    </row>
    <row r="6" s="316" customFormat="1" ht="42" customHeight="1" spans="1:32">
      <c r="A6" s="355"/>
      <c r="B6" s="356"/>
      <c r="C6" s="357"/>
      <c r="D6" s="358" t="s">
        <v>3</v>
      </c>
      <c r="E6" s="358"/>
      <c r="F6" s="359">
        <f t="shared" ref="F6:AE6" si="0">SUM(F7:F12)</f>
        <v>966.0892</v>
      </c>
      <c r="G6" s="360">
        <f t="shared" si="0"/>
        <v>204.9</v>
      </c>
      <c r="H6" s="360">
        <f t="shared" si="0"/>
        <v>106.9</v>
      </c>
      <c r="I6" s="360">
        <f t="shared" si="0"/>
        <v>10</v>
      </c>
      <c r="J6" s="360">
        <f t="shared" si="0"/>
        <v>56</v>
      </c>
      <c r="K6" s="360">
        <f t="shared" si="0"/>
        <v>32</v>
      </c>
      <c r="L6" s="360">
        <f t="shared" si="0"/>
        <v>509.51</v>
      </c>
      <c r="M6" s="360">
        <f t="shared" si="0"/>
        <v>254.51</v>
      </c>
      <c r="N6" s="360">
        <f t="shared" si="0"/>
        <v>22.13</v>
      </c>
      <c r="O6" s="360">
        <f t="shared" si="0"/>
        <v>150.89</v>
      </c>
      <c r="P6" s="360">
        <f t="shared" si="0"/>
        <v>81.98</v>
      </c>
      <c r="Q6" s="360">
        <f t="shared" si="0"/>
        <v>127.47</v>
      </c>
      <c r="R6" s="360">
        <f t="shared" si="0"/>
        <v>17</v>
      </c>
      <c r="S6" s="360">
        <f t="shared" si="0"/>
        <v>10.5</v>
      </c>
      <c r="T6" s="360">
        <f t="shared" si="0"/>
        <v>58.5</v>
      </c>
      <c r="U6" s="360">
        <f t="shared" si="0"/>
        <v>8.88</v>
      </c>
      <c r="V6" s="360">
        <f t="shared" si="0"/>
        <v>32.59</v>
      </c>
      <c r="W6" s="360">
        <f t="shared" si="0"/>
        <v>38.48</v>
      </c>
      <c r="X6" s="360">
        <f t="shared" si="0"/>
        <v>0</v>
      </c>
      <c r="Y6" s="360">
        <f t="shared" si="0"/>
        <v>0</v>
      </c>
      <c r="Z6" s="360">
        <f t="shared" si="0"/>
        <v>38.48</v>
      </c>
      <c r="AA6" s="360">
        <f t="shared" si="0"/>
        <v>0</v>
      </c>
      <c r="AB6" s="360">
        <f t="shared" si="0"/>
        <v>0</v>
      </c>
      <c r="AC6" s="360">
        <f t="shared" si="0"/>
        <v>0</v>
      </c>
      <c r="AD6" s="360">
        <f t="shared" si="0"/>
        <v>0</v>
      </c>
      <c r="AE6" s="360">
        <f t="shared" si="0"/>
        <v>85.7292</v>
      </c>
      <c r="AF6" s="379"/>
    </row>
    <row r="7" s="316" customFormat="1" ht="42" customHeight="1" spans="1:32">
      <c r="A7" s="329">
        <v>1</v>
      </c>
      <c r="B7" s="221" t="s">
        <v>168</v>
      </c>
      <c r="C7" s="221" t="s">
        <v>131</v>
      </c>
      <c r="D7" s="221" t="s">
        <v>132</v>
      </c>
      <c r="E7" s="302" t="s">
        <v>133</v>
      </c>
      <c r="F7" s="359">
        <f t="shared" ref="F7:F14" si="1">G7+L7+Q7+W7+AE7</f>
        <v>302.0944</v>
      </c>
      <c r="G7" s="361">
        <f t="shared" ref="G7:G14" si="2">SUM(H7:K7)</f>
        <v>204.9</v>
      </c>
      <c r="H7" s="362">
        <v>106.9</v>
      </c>
      <c r="I7" s="362">
        <v>10</v>
      </c>
      <c r="J7" s="361">
        <v>56</v>
      </c>
      <c r="K7" s="361">
        <v>32</v>
      </c>
      <c r="L7" s="361">
        <f t="shared" ref="L7:L14" si="3">SUM(M7:P7)</f>
        <v>9.72</v>
      </c>
      <c r="M7" s="361">
        <v>5</v>
      </c>
      <c r="N7" s="361">
        <v>0.5</v>
      </c>
      <c r="O7" s="361">
        <v>2.72</v>
      </c>
      <c r="P7" s="361">
        <v>1.5</v>
      </c>
      <c r="Q7" s="361">
        <f t="shared" ref="Q7:Q14" si="4">SUM(R7:V7)</f>
        <v>59.5</v>
      </c>
      <c r="R7" s="361">
        <v>9</v>
      </c>
      <c r="S7" s="361">
        <v>10.5</v>
      </c>
      <c r="T7" s="361">
        <v>19</v>
      </c>
      <c r="U7" s="361">
        <v>4</v>
      </c>
      <c r="V7" s="361">
        <v>17</v>
      </c>
      <c r="W7" s="362">
        <f t="shared" ref="W7:W14" si="5">SUM(X7:AD7)</f>
        <v>2.22</v>
      </c>
      <c r="X7" s="374"/>
      <c r="Y7" s="374"/>
      <c r="Z7" s="329">
        <v>2.22</v>
      </c>
      <c r="AA7" s="329"/>
      <c r="AB7" s="374"/>
      <c r="AC7" s="374"/>
      <c r="AD7" s="329"/>
      <c r="AE7" s="380">
        <f t="shared" ref="AE7:AE14" si="6">(G7+L7)*0.12</f>
        <v>25.7544</v>
      </c>
      <c r="AF7" s="379"/>
    </row>
    <row r="8" s="316" customFormat="1" ht="42" customHeight="1" spans="1:32">
      <c r="A8" s="329">
        <v>2</v>
      </c>
      <c r="B8" s="221" t="s">
        <v>168</v>
      </c>
      <c r="C8" s="221" t="s">
        <v>134</v>
      </c>
      <c r="D8" s="221" t="s">
        <v>135</v>
      </c>
      <c r="E8" s="302" t="s">
        <v>120</v>
      </c>
      <c r="F8" s="359">
        <f t="shared" si="1"/>
        <v>147.6976</v>
      </c>
      <c r="G8" s="361">
        <f t="shared" si="2"/>
        <v>0</v>
      </c>
      <c r="H8" s="362"/>
      <c r="I8" s="362"/>
      <c r="J8" s="361"/>
      <c r="K8" s="361"/>
      <c r="L8" s="361">
        <f t="shared" si="3"/>
        <v>124.23</v>
      </c>
      <c r="M8" s="361">
        <v>62.74</v>
      </c>
      <c r="N8" s="361">
        <v>5.09</v>
      </c>
      <c r="O8" s="361">
        <v>35.11</v>
      </c>
      <c r="P8" s="361">
        <v>21.29</v>
      </c>
      <c r="Q8" s="361">
        <f t="shared" si="4"/>
        <v>8.56</v>
      </c>
      <c r="R8" s="361"/>
      <c r="S8" s="361"/>
      <c r="T8" s="361">
        <v>8.56</v>
      </c>
      <c r="U8" s="361"/>
      <c r="V8" s="361"/>
      <c r="W8" s="362">
        <f t="shared" si="5"/>
        <v>0</v>
      </c>
      <c r="X8" s="374"/>
      <c r="Y8" s="374"/>
      <c r="Z8" s="329"/>
      <c r="AA8" s="329"/>
      <c r="AB8" s="374"/>
      <c r="AC8" s="374"/>
      <c r="AD8" s="329"/>
      <c r="AE8" s="380">
        <f t="shared" si="6"/>
        <v>14.9076</v>
      </c>
      <c r="AF8" s="379"/>
    </row>
    <row r="9" s="316" customFormat="1" ht="42" customHeight="1" spans="1:32">
      <c r="A9" s="329">
        <v>3</v>
      </c>
      <c r="B9" s="221" t="s">
        <v>168</v>
      </c>
      <c r="C9" s="221" t="s">
        <v>136</v>
      </c>
      <c r="D9" s="221" t="s">
        <v>137</v>
      </c>
      <c r="E9" s="302" t="s">
        <v>138</v>
      </c>
      <c r="F9" s="359">
        <f t="shared" si="1"/>
        <v>135.2744</v>
      </c>
      <c r="G9" s="361">
        <f t="shared" si="2"/>
        <v>0</v>
      </c>
      <c r="H9" s="362"/>
      <c r="I9" s="362"/>
      <c r="J9" s="361"/>
      <c r="K9" s="361"/>
      <c r="L9" s="361">
        <f t="shared" si="3"/>
        <v>100.87</v>
      </c>
      <c r="M9" s="366">
        <v>50.05</v>
      </c>
      <c r="N9" s="366">
        <v>4.52</v>
      </c>
      <c r="O9" s="366">
        <v>31.06</v>
      </c>
      <c r="P9" s="366">
        <v>15.24</v>
      </c>
      <c r="Q9" s="361">
        <f t="shared" si="4"/>
        <v>17.5</v>
      </c>
      <c r="R9" s="361"/>
      <c r="S9" s="366"/>
      <c r="T9" s="366">
        <v>8.31</v>
      </c>
      <c r="U9" s="366">
        <v>1.28</v>
      </c>
      <c r="V9" s="366">
        <v>7.91</v>
      </c>
      <c r="W9" s="362">
        <f t="shared" si="5"/>
        <v>4.8</v>
      </c>
      <c r="X9" s="374"/>
      <c r="Y9" s="374"/>
      <c r="Z9" s="329">
        <v>4.8</v>
      </c>
      <c r="AA9" s="329"/>
      <c r="AB9" s="374"/>
      <c r="AC9" s="374"/>
      <c r="AD9" s="329"/>
      <c r="AE9" s="380">
        <f t="shared" si="6"/>
        <v>12.1044</v>
      </c>
      <c r="AF9" s="379"/>
    </row>
    <row r="10" s="316" customFormat="1" ht="42" customHeight="1" spans="1:32">
      <c r="A10" s="329">
        <v>4</v>
      </c>
      <c r="B10" s="221" t="s">
        <v>168</v>
      </c>
      <c r="C10" s="221" t="s">
        <v>139</v>
      </c>
      <c r="D10" s="221" t="s">
        <v>140</v>
      </c>
      <c r="E10" s="302" t="s">
        <v>138</v>
      </c>
      <c r="F10" s="359">
        <f t="shared" si="1"/>
        <v>145.0924</v>
      </c>
      <c r="G10" s="361">
        <f t="shared" si="2"/>
        <v>0</v>
      </c>
      <c r="H10" s="362"/>
      <c r="I10" s="362"/>
      <c r="J10" s="361"/>
      <c r="K10" s="361"/>
      <c r="L10" s="361">
        <f t="shared" si="3"/>
        <v>110.27</v>
      </c>
      <c r="M10" s="361">
        <v>58.65</v>
      </c>
      <c r="N10" s="361">
        <v>4.59</v>
      </c>
      <c r="O10" s="361">
        <v>31.74</v>
      </c>
      <c r="P10" s="361">
        <v>15.29</v>
      </c>
      <c r="Q10" s="361">
        <f t="shared" si="4"/>
        <v>19.37</v>
      </c>
      <c r="R10" s="361"/>
      <c r="S10" s="361"/>
      <c r="T10" s="361">
        <v>9.19</v>
      </c>
      <c r="U10" s="361">
        <v>2.5</v>
      </c>
      <c r="V10" s="361">
        <v>7.68</v>
      </c>
      <c r="W10" s="362">
        <f t="shared" si="5"/>
        <v>2.22</v>
      </c>
      <c r="X10" s="374"/>
      <c r="Y10" s="374"/>
      <c r="Z10" s="329">
        <v>2.22</v>
      </c>
      <c r="AA10" s="329"/>
      <c r="AB10" s="374"/>
      <c r="AC10" s="374"/>
      <c r="AD10" s="329"/>
      <c r="AE10" s="380">
        <f t="shared" si="6"/>
        <v>13.2324</v>
      </c>
      <c r="AF10" s="379"/>
    </row>
    <row r="11" s="316" customFormat="1" ht="42" customHeight="1" spans="1:32">
      <c r="A11" s="329">
        <v>5</v>
      </c>
      <c r="B11" s="221" t="s">
        <v>168</v>
      </c>
      <c r="C11" s="221" t="s">
        <v>141</v>
      </c>
      <c r="D11" s="221" t="s">
        <v>142</v>
      </c>
      <c r="E11" s="302" t="s">
        <v>138</v>
      </c>
      <c r="F11" s="359">
        <f t="shared" si="1"/>
        <v>77.9704</v>
      </c>
      <c r="G11" s="363">
        <f t="shared" si="2"/>
        <v>0</v>
      </c>
      <c r="H11" s="364"/>
      <c r="I11" s="364"/>
      <c r="J11" s="363"/>
      <c r="K11" s="363"/>
      <c r="L11" s="363">
        <f t="shared" si="3"/>
        <v>56.42</v>
      </c>
      <c r="M11" s="363">
        <v>26.07</v>
      </c>
      <c r="N11" s="363">
        <v>2.43</v>
      </c>
      <c r="O11" s="363">
        <v>16.26</v>
      </c>
      <c r="P11" s="363">
        <v>11.66</v>
      </c>
      <c r="Q11" s="363">
        <f t="shared" si="4"/>
        <v>5.54</v>
      </c>
      <c r="R11" s="363"/>
      <c r="S11" s="363"/>
      <c r="T11" s="363">
        <v>4.44</v>
      </c>
      <c r="U11" s="363">
        <v>1.1</v>
      </c>
      <c r="V11" s="363"/>
      <c r="W11" s="364">
        <f t="shared" si="5"/>
        <v>9.24</v>
      </c>
      <c r="X11" s="375"/>
      <c r="Y11" s="375"/>
      <c r="Z11" s="381">
        <v>9.24</v>
      </c>
      <c r="AA11" s="381"/>
      <c r="AB11" s="375"/>
      <c r="AC11" s="375"/>
      <c r="AD11" s="381"/>
      <c r="AE11" s="380">
        <f t="shared" si="6"/>
        <v>6.7704</v>
      </c>
      <c r="AF11" s="379"/>
    </row>
    <row r="12" s="316" customFormat="1" ht="42" customHeight="1" spans="1:32">
      <c r="A12" s="329">
        <v>6</v>
      </c>
      <c r="B12" s="221" t="s">
        <v>168</v>
      </c>
      <c r="C12" s="221" t="s">
        <v>143</v>
      </c>
      <c r="D12" s="221" t="s">
        <v>144</v>
      </c>
      <c r="E12" s="302" t="s">
        <v>120</v>
      </c>
      <c r="F12" s="359">
        <f t="shared" si="1"/>
        <v>157.96</v>
      </c>
      <c r="G12" s="361">
        <f t="shared" si="2"/>
        <v>0</v>
      </c>
      <c r="H12" s="362" t="s">
        <v>169</v>
      </c>
      <c r="I12" s="362" t="s">
        <v>169</v>
      </c>
      <c r="J12" s="361"/>
      <c r="K12" s="361"/>
      <c r="L12" s="361">
        <f t="shared" si="3"/>
        <v>108</v>
      </c>
      <c r="M12" s="361">
        <v>52</v>
      </c>
      <c r="N12" s="361">
        <v>5</v>
      </c>
      <c r="O12" s="361">
        <v>34</v>
      </c>
      <c r="P12" s="361">
        <v>17</v>
      </c>
      <c r="Q12" s="361">
        <f t="shared" si="4"/>
        <v>17</v>
      </c>
      <c r="R12" s="361">
        <v>8</v>
      </c>
      <c r="S12" s="361"/>
      <c r="T12" s="361">
        <v>9</v>
      </c>
      <c r="U12" s="361"/>
      <c r="V12" s="361"/>
      <c r="W12" s="362">
        <f t="shared" si="5"/>
        <v>20</v>
      </c>
      <c r="X12" s="374"/>
      <c r="Y12" s="374"/>
      <c r="Z12" s="329">
        <v>20</v>
      </c>
      <c r="AA12" s="329"/>
      <c r="AB12" s="374"/>
      <c r="AC12" s="374"/>
      <c r="AD12" s="329"/>
      <c r="AE12" s="380">
        <f t="shared" si="6"/>
        <v>12.96</v>
      </c>
      <c r="AF12" s="379"/>
    </row>
    <row r="13" s="316" customFormat="1" customHeight="1" spans="1:32">
      <c r="A13" s="285"/>
      <c r="B13" s="182"/>
      <c r="C13" s="182"/>
      <c r="D13" s="280"/>
      <c r="E13" s="280"/>
      <c r="F13" s="285"/>
      <c r="G13" s="285"/>
      <c r="H13" s="285"/>
      <c r="I13" s="285"/>
      <c r="J13" s="285"/>
      <c r="K13" s="285"/>
      <c r="L13" s="285"/>
      <c r="M13" s="285"/>
      <c r="N13" s="285"/>
      <c r="O13" s="285"/>
      <c r="P13" s="285"/>
      <c r="Q13" s="285"/>
      <c r="R13" s="285"/>
      <c r="S13" s="285"/>
      <c r="T13" s="285"/>
      <c r="U13" s="285"/>
      <c r="V13" s="285"/>
      <c r="W13" s="285"/>
      <c r="X13" s="182"/>
      <c r="Y13" s="182"/>
      <c r="Z13" s="285"/>
      <c r="AA13" s="285"/>
      <c r="AB13" s="182"/>
      <c r="AC13" s="182"/>
      <c r="AD13" s="285"/>
      <c r="AE13" s="285"/>
      <c r="AF13" s="282"/>
    </row>
    <row r="14" s="316" customFormat="1" customHeight="1" spans="1:32">
      <c r="A14" s="285"/>
      <c r="B14" s="182"/>
      <c r="C14" s="182"/>
      <c r="D14" s="280"/>
      <c r="E14" s="280"/>
      <c r="F14" s="285"/>
      <c r="G14" s="285"/>
      <c r="H14" s="285"/>
      <c r="I14" s="285"/>
      <c r="J14" s="285"/>
      <c r="K14" s="285"/>
      <c r="L14" s="285"/>
      <c r="M14" s="285"/>
      <c r="N14" s="285"/>
      <c r="O14" s="285"/>
      <c r="P14" s="285"/>
      <c r="Q14" s="285"/>
      <c r="R14" s="285"/>
      <c r="S14" s="285"/>
      <c r="T14" s="285"/>
      <c r="U14" s="285"/>
      <c r="V14" s="285"/>
      <c r="W14" s="285"/>
      <c r="X14" s="182"/>
      <c r="Y14" s="182"/>
      <c r="Z14" s="285"/>
      <c r="AA14" s="285"/>
      <c r="AB14" s="182"/>
      <c r="AC14" s="182"/>
      <c r="AD14" s="285"/>
      <c r="AE14" s="285"/>
      <c r="AF14" s="282"/>
    </row>
    <row r="15" s="316" customFormat="1" customHeight="1" spans="1:32">
      <c r="A15" s="285"/>
      <c r="B15" s="182"/>
      <c r="C15" s="182"/>
      <c r="D15" s="280"/>
      <c r="E15" s="280"/>
      <c r="F15" s="285"/>
      <c r="G15" s="285"/>
      <c r="H15" s="285"/>
      <c r="I15" s="285"/>
      <c r="J15" s="285"/>
      <c r="K15" s="285"/>
      <c r="L15" s="285"/>
      <c r="M15" s="285"/>
      <c r="N15" s="285"/>
      <c r="O15" s="285"/>
      <c r="P15" s="285"/>
      <c r="Q15" s="285"/>
      <c r="R15" s="285"/>
      <c r="S15" s="285"/>
      <c r="T15" s="285"/>
      <c r="U15" s="285"/>
      <c r="V15" s="285"/>
      <c r="W15" s="285"/>
      <c r="X15" s="182"/>
      <c r="Y15" s="182"/>
      <c r="Z15" s="285"/>
      <c r="AA15" s="285"/>
      <c r="AB15" s="182"/>
      <c r="AC15" s="182"/>
      <c r="AD15" s="285"/>
      <c r="AE15" s="285"/>
      <c r="AF15" s="282"/>
    </row>
    <row r="16" s="316" customFormat="1" customHeight="1" spans="1:32">
      <c r="A16" s="285"/>
      <c r="B16" s="182"/>
      <c r="C16" s="182"/>
      <c r="D16" s="280"/>
      <c r="E16" s="280"/>
      <c r="F16" s="285"/>
      <c r="G16" s="285"/>
      <c r="H16" s="285"/>
      <c r="I16" s="285"/>
      <c r="J16" s="285"/>
      <c r="K16" s="285"/>
      <c r="L16" s="285"/>
      <c r="M16" s="285"/>
      <c r="N16" s="285"/>
      <c r="O16" s="285"/>
      <c r="P16" s="285"/>
      <c r="Q16" s="285"/>
      <c r="R16" s="285"/>
      <c r="S16" s="285"/>
      <c r="T16" s="285"/>
      <c r="U16" s="285"/>
      <c r="V16" s="285"/>
      <c r="W16" s="285"/>
      <c r="X16" s="182"/>
      <c r="Y16" s="182"/>
      <c r="Z16" s="285"/>
      <c r="AA16" s="285"/>
      <c r="AB16" s="182"/>
      <c r="AC16" s="182"/>
      <c r="AD16" s="285"/>
      <c r="AE16" s="285"/>
      <c r="AF16" s="282"/>
    </row>
    <row r="17" s="316" customFormat="1" customHeight="1" spans="1:32">
      <c r="A17" s="285"/>
      <c r="B17" s="182"/>
      <c r="C17" s="182"/>
      <c r="D17" s="280"/>
      <c r="E17" s="280"/>
      <c r="F17" s="285"/>
      <c r="G17" s="285"/>
      <c r="H17" s="285"/>
      <c r="I17" s="285"/>
      <c r="J17" s="285"/>
      <c r="K17" s="285"/>
      <c r="L17" s="285"/>
      <c r="M17" s="285"/>
      <c r="N17" s="285"/>
      <c r="O17" s="285"/>
      <c r="P17" s="285"/>
      <c r="Q17" s="285"/>
      <c r="R17" s="285"/>
      <c r="S17" s="285"/>
      <c r="T17" s="285"/>
      <c r="U17" s="285"/>
      <c r="V17" s="285"/>
      <c r="W17" s="285"/>
      <c r="X17" s="182"/>
      <c r="Y17" s="182"/>
      <c r="Z17" s="285"/>
      <c r="AA17" s="285"/>
      <c r="AB17" s="182"/>
      <c r="AC17" s="182"/>
      <c r="AD17" s="285"/>
      <c r="AE17" s="285"/>
      <c r="AF17" s="282"/>
    </row>
    <row r="18" s="316" customFormat="1" customHeight="1" spans="1:32">
      <c r="A18" s="285"/>
      <c r="B18" s="182"/>
      <c r="C18" s="182"/>
      <c r="D18" s="280"/>
      <c r="E18" s="280"/>
      <c r="F18" s="285"/>
      <c r="G18" s="285"/>
      <c r="H18" s="285"/>
      <c r="I18" s="285"/>
      <c r="J18" s="285"/>
      <c r="K18" s="285"/>
      <c r="L18" s="285"/>
      <c r="M18" s="285"/>
      <c r="N18" s="285"/>
      <c r="O18" s="285"/>
      <c r="P18" s="285"/>
      <c r="Q18" s="285"/>
      <c r="R18" s="285"/>
      <c r="S18" s="285"/>
      <c r="T18" s="285"/>
      <c r="U18" s="285"/>
      <c r="V18" s="285"/>
      <c r="W18" s="285"/>
      <c r="X18" s="182"/>
      <c r="Y18" s="182"/>
      <c r="Z18" s="285"/>
      <c r="AA18" s="285"/>
      <c r="AB18" s="182"/>
      <c r="AC18" s="182"/>
      <c r="AD18" s="285"/>
      <c r="AE18" s="285"/>
      <c r="AF18" s="282"/>
    </row>
    <row r="19" s="316" customFormat="1" customHeight="1" spans="1:32">
      <c r="A19" s="285"/>
      <c r="B19" s="182"/>
      <c r="C19" s="182"/>
      <c r="D19" s="280"/>
      <c r="E19" s="280"/>
      <c r="F19" s="285"/>
      <c r="G19" s="285"/>
      <c r="H19" s="285"/>
      <c r="I19" s="285"/>
      <c r="J19" s="285"/>
      <c r="K19" s="285"/>
      <c r="L19" s="285"/>
      <c r="M19" s="285"/>
      <c r="N19" s="285"/>
      <c r="O19" s="285"/>
      <c r="P19" s="285"/>
      <c r="Q19" s="285"/>
      <c r="R19" s="285"/>
      <c r="S19" s="285"/>
      <c r="T19" s="285"/>
      <c r="U19" s="285"/>
      <c r="V19" s="285"/>
      <c r="W19" s="285"/>
      <c r="X19" s="182"/>
      <c r="Y19" s="182"/>
      <c r="Z19" s="285"/>
      <c r="AA19" s="285"/>
      <c r="AB19" s="182"/>
      <c r="AC19" s="182"/>
      <c r="AD19" s="285"/>
      <c r="AE19" s="285"/>
      <c r="AF19" s="282"/>
    </row>
    <row r="20" s="316" customFormat="1" customHeight="1" spans="1:32">
      <c r="A20" s="285"/>
      <c r="B20" s="182"/>
      <c r="C20" s="182"/>
      <c r="D20" s="280"/>
      <c r="E20" s="280"/>
      <c r="F20" s="285"/>
      <c r="G20" s="285"/>
      <c r="H20" s="285"/>
      <c r="I20" s="285"/>
      <c r="J20" s="285"/>
      <c r="K20" s="285"/>
      <c r="L20" s="285"/>
      <c r="M20" s="285"/>
      <c r="N20" s="285"/>
      <c r="O20" s="285"/>
      <c r="P20" s="285"/>
      <c r="Q20" s="285"/>
      <c r="R20" s="285"/>
      <c r="S20" s="285"/>
      <c r="T20" s="285"/>
      <c r="U20" s="285"/>
      <c r="V20" s="285"/>
      <c r="W20" s="285"/>
      <c r="X20" s="182"/>
      <c r="Y20" s="182"/>
      <c r="Z20" s="285"/>
      <c r="AA20" s="285"/>
      <c r="AB20" s="182"/>
      <c r="AC20" s="182"/>
      <c r="AD20" s="285"/>
      <c r="AE20" s="285"/>
      <c r="AF20" s="282"/>
    </row>
    <row r="21" s="316" customFormat="1" customHeight="1" spans="1:32">
      <c r="A21" s="285"/>
      <c r="B21" s="182"/>
      <c r="C21" s="182"/>
      <c r="D21" s="280"/>
      <c r="E21" s="280"/>
      <c r="F21" s="285"/>
      <c r="G21" s="285"/>
      <c r="H21" s="285"/>
      <c r="I21" s="285"/>
      <c r="J21" s="285"/>
      <c r="K21" s="285"/>
      <c r="L21" s="285"/>
      <c r="M21" s="285"/>
      <c r="N21" s="285"/>
      <c r="O21" s="285"/>
      <c r="P21" s="285"/>
      <c r="Q21" s="285"/>
      <c r="R21" s="285"/>
      <c r="S21" s="285"/>
      <c r="T21" s="285"/>
      <c r="U21" s="285"/>
      <c r="V21" s="285"/>
      <c r="W21" s="285"/>
      <c r="X21" s="182"/>
      <c r="Y21" s="182"/>
      <c r="Z21" s="285"/>
      <c r="AA21" s="285"/>
      <c r="AB21" s="182"/>
      <c r="AC21" s="182"/>
      <c r="AD21" s="285"/>
      <c r="AE21" s="285"/>
      <c r="AF21" s="282"/>
    </row>
    <row r="22" s="316" customFormat="1" customHeight="1" spans="1:32">
      <c r="A22" s="285"/>
      <c r="B22" s="182"/>
      <c r="C22" s="182"/>
      <c r="D22" s="280"/>
      <c r="E22" s="280"/>
      <c r="F22" s="285"/>
      <c r="G22" s="285"/>
      <c r="H22" s="285"/>
      <c r="I22" s="285"/>
      <c r="J22" s="285"/>
      <c r="K22" s="285"/>
      <c r="L22" s="285"/>
      <c r="M22" s="285"/>
      <c r="N22" s="285"/>
      <c r="O22" s="285"/>
      <c r="P22" s="285"/>
      <c r="Q22" s="285"/>
      <c r="R22" s="285"/>
      <c r="S22" s="285"/>
      <c r="T22" s="285"/>
      <c r="U22" s="285"/>
      <c r="V22" s="285"/>
      <c r="W22" s="285"/>
      <c r="X22" s="182"/>
      <c r="Y22" s="182"/>
      <c r="Z22" s="285"/>
      <c r="AA22" s="285"/>
      <c r="AB22" s="182"/>
      <c r="AC22" s="182"/>
      <c r="AD22" s="285"/>
      <c r="AE22" s="285"/>
      <c r="AF22" s="282"/>
    </row>
    <row r="23" s="316" customFormat="1" customHeight="1" spans="1:32">
      <c r="A23" s="285"/>
      <c r="B23" s="182"/>
      <c r="C23" s="182"/>
      <c r="D23" s="280"/>
      <c r="E23" s="280"/>
      <c r="F23" s="285"/>
      <c r="G23" s="285"/>
      <c r="H23" s="285"/>
      <c r="I23" s="285"/>
      <c r="J23" s="285"/>
      <c r="K23" s="285"/>
      <c r="L23" s="285"/>
      <c r="M23" s="285"/>
      <c r="N23" s="285"/>
      <c r="O23" s="285"/>
      <c r="P23" s="285"/>
      <c r="Q23" s="285"/>
      <c r="R23" s="285"/>
      <c r="S23" s="285"/>
      <c r="T23" s="285"/>
      <c r="U23" s="285"/>
      <c r="V23" s="285"/>
      <c r="W23" s="285"/>
      <c r="X23" s="182"/>
      <c r="Y23" s="182"/>
      <c r="Z23" s="285"/>
      <c r="AA23" s="285"/>
      <c r="AB23" s="182"/>
      <c r="AC23" s="182"/>
      <c r="AD23" s="285"/>
      <c r="AE23" s="285"/>
      <c r="AF23" s="282"/>
    </row>
    <row r="24" s="316" customFormat="1" customHeight="1" spans="1:32">
      <c r="A24" s="285"/>
      <c r="B24" s="182"/>
      <c r="C24" s="182"/>
      <c r="D24" s="280"/>
      <c r="E24" s="280"/>
      <c r="F24" s="285"/>
      <c r="G24" s="285"/>
      <c r="H24" s="285"/>
      <c r="I24" s="285"/>
      <c r="J24" s="285"/>
      <c r="K24" s="285"/>
      <c r="L24" s="285"/>
      <c r="M24" s="285"/>
      <c r="N24" s="285"/>
      <c r="O24" s="285"/>
      <c r="P24" s="285"/>
      <c r="Q24" s="285"/>
      <c r="R24" s="285"/>
      <c r="S24" s="285"/>
      <c r="T24" s="285"/>
      <c r="U24" s="285"/>
      <c r="V24" s="285"/>
      <c r="W24" s="285"/>
      <c r="X24" s="182"/>
      <c r="Y24" s="182"/>
      <c r="Z24" s="285"/>
      <c r="AA24" s="285"/>
      <c r="AB24" s="182"/>
      <c r="AC24" s="182"/>
      <c r="AD24" s="285"/>
      <c r="AE24" s="285"/>
      <c r="AF24" s="282"/>
    </row>
    <row r="25" s="316" customFormat="1" customHeight="1" spans="1:32">
      <c r="A25" s="285"/>
      <c r="B25" s="182"/>
      <c r="C25" s="182"/>
      <c r="D25" s="280"/>
      <c r="E25" s="280"/>
      <c r="F25" s="285"/>
      <c r="G25" s="285"/>
      <c r="H25" s="285"/>
      <c r="I25" s="285"/>
      <c r="J25" s="285"/>
      <c r="K25" s="285"/>
      <c r="L25" s="285"/>
      <c r="M25" s="285"/>
      <c r="N25" s="285"/>
      <c r="O25" s="285"/>
      <c r="P25" s="285"/>
      <c r="Q25" s="285"/>
      <c r="R25" s="285"/>
      <c r="S25" s="285"/>
      <c r="T25" s="285"/>
      <c r="U25" s="285"/>
      <c r="V25" s="285"/>
      <c r="W25" s="285"/>
      <c r="X25" s="182"/>
      <c r="Y25" s="182"/>
      <c r="Z25" s="285"/>
      <c r="AA25" s="285"/>
      <c r="AB25" s="182"/>
      <c r="AC25" s="182"/>
      <c r="AD25" s="285"/>
      <c r="AE25" s="285"/>
      <c r="AF25" s="282"/>
    </row>
    <row r="26" s="316" customFormat="1" customHeight="1" spans="1:32">
      <c r="A26" s="285"/>
      <c r="B26" s="182"/>
      <c r="C26" s="182"/>
      <c r="D26" s="280"/>
      <c r="E26" s="280"/>
      <c r="F26" s="285"/>
      <c r="G26" s="285"/>
      <c r="H26" s="285"/>
      <c r="I26" s="285"/>
      <c r="J26" s="285"/>
      <c r="K26" s="285"/>
      <c r="L26" s="285"/>
      <c r="M26" s="285"/>
      <c r="N26" s="285"/>
      <c r="O26" s="285"/>
      <c r="P26" s="285"/>
      <c r="Q26" s="285"/>
      <c r="R26" s="285"/>
      <c r="S26" s="285"/>
      <c r="T26" s="285"/>
      <c r="U26" s="285"/>
      <c r="V26" s="285"/>
      <c r="W26" s="285"/>
      <c r="X26" s="182"/>
      <c r="Y26" s="182"/>
      <c r="Z26" s="285"/>
      <c r="AA26" s="285"/>
      <c r="AB26" s="182"/>
      <c r="AC26" s="182"/>
      <c r="AD26" s="285"/>
      <c r="AE26" s="285"/>
      <c r="AF26" s="282"/>
    </row>
    <row r="27" s="316" customFormat="1" customHeight="1" spans="1:32">
      <c r="A27" s="285"/>
      <c r="B27" s="182"/>
      <c r="C27" s="182"/>
      <c r="D27" s="280"/>
      <c r="E27" s="280"/>
      <c r="F27" s="285"/>
      <c r="G27" s="285"/>
      <c r="H27" s="285"/>
      <c r="I27" s="285"/>
      <c r="J27" s="285"/>
      <c r="K27" s="285"/>
      <c r="L27" s="285"/>
      <c r="M27" s="285"/>
      <c r="N27" s="285"/>
      <c r="O27" s="285"/>
      <c r="P27" s="285"/>
      <c r="Q27" s="285"/>
      <c r="R27" s="285"/>
      <c r="S27" s="285"/>
      <c r="T27" s="285"/>
      <c r="U27" s="285"/>
      <c r="V27" s="285"/>
      <c r="W27" s="285"/>
      <c r="X27" s="182"/>
      <c r="Y27" s="182"/>
      <c r="Z27" s="285"/>
      <c r="AA27" s="285"/>
      <c r="AB27" s="182"/>
      <c r="AC27" s="182"/>
      <c r="AD27" s="285"/>
      <c r="AE27" s="285"/>
      <c r="AF27" s="282"/>
    </row>
    <row r="28" s="316" customFormat="1" customHeight="1" spans="1:32">
      <c r="A28" s="285"/>
      <c r="B28" s="182"/>
      <c r="C28" s="182"/>
      <c r="D28" s="280"/>
      <c r="E28" s="280"/>
      <c r="F28" s="285"/>
      <c r="G28" s="285"/>
      <c r="H28" s="285"/>
      <c r="I28" s="285"/>
      <c r="J28" s="285"/>
      <c r="K28" s="285"/>
      <c r="L28" s="285"/>
      <c r="M28" s="285"/>
      <c r="N28" s="285"/>
      <c r="O28" s="285"/>
      <c r="P28" s="285"/>
      <c r="Q28" s="285"/>
      <c r="R28" s="285"/>
      <c r="S28" s="285"/>
      <c r="T28" s="285"/>
      <c r="U28" s="285"/>
      <c r="V28" s="285"/>
      <c r="W28" s="285"/>
      <c r="X28" s="182"/>
      <c r="Y28" s="182"/>
      <c r="Z28" s="285"/>
      <c r="AA28" s="285"/>
      <c r="AB28" s="182"/>
      <c r="AC28" s="182"/>
      <c r="AD28" s="285"/>
      <c r="AE28" s="285"/>
      <c r="AF28" s="282"/>
    </row>
    <row r="29" s="316" customFormat="1" customHeight="1" spans="1:32">
      <c r="A29" s="285"/>
      <c r="B29" s="182"/>
      <c r="C29" s="182"/>
      <c r="D29" s="280"/>
      <c r="E29" s="280"/>
      <c r="F29" s="285"/>
      <c r="G29" s="285"/>
      <c r="H29" s="285"/>
      <c r="I29" s="285"/>
      <c r="J29" s="285"/>
      <c r="K29" s="285"/>
      <c r="L29" s="285"/>
      <c r="M29" s="285"/>
      <c r="N29" s="285"/>
      <c r="O29" s="285"/>
      <c r="P29" s="285"/>
      <c r="Q29" s="285"/>
      <c r="R29" s="285"/>
      <c r="S29" s="285"/>
      <c r="T29" s="285"/>
      <c r="U29" s="285"/>
      <c r="V29" s="285"/>
      <c r="W29" s="285"/>
      <c r="X29" s="182"/>
      <c r="Y29" s="182"/>
      <c r="Z29" s="285"/>
      <c r="AA29" s="285"/>
      <c r="AB29" s="182"/>
      <c r="AC29" s="182"/>
      <c r="AD29" s="285"/>
      <c r="AE29" s="285"/>
      <c r="AF29" s="282"/>
    </row>
    <row r="30" s="316" customFormat="1" customHeight="1" spans="1:32">
      <c r="A30" s="285"/>
      <c r="B30" s="182"/>
      <c r="C30" s="182"/>
      <c r="D30" s="280"/>
      <c r="E30" s="280"/>
      <c r="F30" s="285"/>
      <c r="G30" s="285"/>
      <c r="H30" s="285"/>
      <c r="I30" s="285"/>
      <c r="J30" s="285"/>
      <c r="K30" s="285"/>
      <c r="L30" s="285"/>
      <c r="M30" s="285"/>
      <c r="N30" s="285"/>
      <c r="O30" s="285"/>
      <c r="P30" s="285"/>
      <c r="Q30" s="285"/>
      <c r="R30" s="285"/>
      <c r="S30" s="285"/>
      <c r="T30" s="285"/>
      <c r="U30" s="285"/>
      <c r="V30" s="285"/>
      <c r="W30" s="285"/>
      <c r="X30" s="182"/>
      <c r="Y30" s="182"/>
      <c r="Z30" s="285"/>
      <c r="AA30" s="285"/>
      <c r="AB30" s="182"/>
      <c r="AC30" s="182"/>
      <c r="AD30" s="285"/>
      <c r="AE30" s="285"/>
      <c r="AF30" s="282"/>
    </row>
    <row r="31" s="316" customFormat="1" customHeight="1" spans="1:32">
      <c r="A31" s="285"/>
      <c r="B31" s="182"/>
      <c r="C31" s="182"/>
      <c r="D31" s="280"/>
      <c r="E31" s="280"/>
      <c r="F31" s="285"/>
      <c r="G31" s="285"/>
      <c r="H31" s="285"/>
      <c r="I31" s="285"/>
      <c r="J31" s="285"/>
      <c r="K31" s="285"/>
      <c r="L31" s="285"/>
      <c r="M31" s="285"/>
      <c r="N31" s="285"/>
      <c r="O31" s="285"/>
      <c r="P31" s="285"/>
      <c r="Q31" s="285"/>
      <c r="R31" s="285"/>
      <c r="S31" s="285"/>
      <c r="T31" s="285"/>
      <c r="U31" s="285"/>
      <c r="V31" s="285"/>
      <c r="W31" s="285"/>
      <c r="X31" s="182"/>
      <c r="Y31" s="182"/>
      <c r="Z31" s="285"/>
      <c r="AA31" s="285"/>
      <c r="AB31" s="182"/>
      <c r="AC31" s="182"/>
      <c r="AD31" s="285"/>
      <c r="AE31" s="285"/>
      <c r="AF31" s="282"/>
    </row>
    <row r="32" s="316" customFormat="1" customHeight="1" spans="1:32">
      <c r="A32" s="285"/>
      <c r="B32" s="182"/>
      <c r="C32" s="182"/>
      <c r="D32" s="280"/>
      <c r="E32" s="280"/>
      <c r="F32" s="285"/>
      <c r="G32" s="285"/>
      <c r="H32" s="285"/>
      <c r="I32" s="285"/>
      <c r="J32" s="285"/>
      <c r="K32" s="285"/>
      <c r="L32" s="285"/>
      <c r="M32" s="285"/>
      <c r="N32" s="285"/>
      <c r="O32" s="285"/>
      <c r="P32" s="285"/>
      <c r="Q32" s="285"/>
      <c r="R32" s="285"/>
      <c r="S32" s="285"/>
      <c r="T32" s="285"/>
      <c r="U32" s="285"/>
      <c r="V32" s="285"/>
      <c r="W32" s="285"/>
      <c r="X32" s="182"/>
      <c r="Y32" s="182"/>
      <c r="Z32" s="285"/>
      <c r="AA32" s="285"/>
      <c r="AB32" s="182"/>
      <c r="AC32" s="182"/>
      <c r="AD32" s="285"/>
      <c r="AE32" s="285"/>
      <c r="AF32" s="282"/>
    </row>
    <row r="33" s="316" customFormat="1" customHeight="1" spans="1:32">
      <c r="A33" s="285"/>
      <c r="B33" s="182"/>
      <c r="C33" s="182"/>
      <c r="D33" s="280"/>
      <c r="E33" s="280"/>
      <c r="F33" s="285"/>
      <c r="G33" s="285"/>
      <c r="H33" s="285"/>
      <c r="I33" s="285"/>
      <c r="J33" s="285"/>
      <c r="K33" s="285"/>
      <c r="L33" s="285"/>
      <c r="M33" s="285"/>
      <c r="N33" s="285"/>
      <c r="O33" s="285"/>
      <c r="P33" s="285"/>
      <c r="Q33" s="285"/>
      <c r="R33" s="285"/>
      <c r="S33" s="285"/>
      <c r="T33" s="285"/>
      <c r="U33" s="285"/>
      <c r="V33" s="285"/>
      <c r="W33" s="285"/>
      <c r="X33" s="182"/>
      <c r="Y33" s="182"/>
      <c r="Z33" s="285"/>
      <c r="AA33" s="285"/>
      <c r="AB33" s="182"/>
      <c r="AC33" s="182"/>
      <c r="AD33" s="285"/>
      <c r="AE33" s="285"/>
      <c r="AF33" s="282"/>
    </row>
    <row r="34" s="316" customFormat="1" customHeight="1" spans="1:32">
      <c r="A34" s="285"/>
      <c r="B34" s="182"/>
      <c r="C34" s="182"/>
      <c r="D34" s="280"/>
      <c r="E34" s="280"/>
      <c r="F34" s="285"/>
      <c r="G34" s="285"/>
      <c r="H34" s="285"/>
      <c r="I34" s="285"/>
      <c r="J34" s="285"/>
      <c r="K34" s="285"/>
      <c r="L34" s="285"/>
      <c r="M34" s="285"/>
      <c r="N34" s="285"/>
      <c r="O34" s="285"/>
      <c r="P34" s="285"/>
      <c r="Q34" s="285"/>
      <c r="R34" s="285"/>
      <c r="S34" s="285"/>
      <c r="T34" s="285"/>
      <c r="U34" s="285"/>
      <c r="V34" s="285"/>
      <c r="W34" s="285"/>
      <c r="X34" s="182"/>
      <c r="Y34" s="182"/>
      <c r="Z34" s="285"/>
      <c r="AA34" s="285"/>
      <c r="AB34" s="182"/>
      <c r="AC34" s="182"/>
      <c r="AD34" s="285"/>
      <c r="AE34" s="285"/>
      <c r="AF34" s="282"/>
    </row>
    <row r="35" s="316" customFormat="1" customHeight="1" spans="1:32">
      <c r="A35" s="285"/>
      <c r="B35" s="182"/>
      <c r="C35" s="182"/>
      <c r="D35" s="280"/>
      <c r="E35" s="280"/>
      <c r="F35" s="285"/>
      <c r="G35" s="285"/>
      <c r="H35" s="285"/>
      <c r="I35" s="285"/>
      <c r="J35" s="285"/>
      <c r="K35" s="285"/>
      <c r="L35" s="285"/>
      <c r="M35" s="285"/>
      <c r="N35" s="285"/>
      <c r="O35" s="285"/>
      <c r="P35" s="285"/>
      <c r="Q35" s="285"/>
      <c r="R35" s="285"/>
      <c r="S35" s="285"/>
      <c r="T35" s="285"/>
      <c r="U35" s="285"/>
      <c r="V35" s="285"/>
      <c r="W35" s="285"/>
      <c r="X35" s="182"/>
      <c r="Y35" s="182"/>
      <c r="Z35" s="285"/>
      <c r="AA35" s="285"/>
      <c r="AB35" s="182"/>
      <c r="AC35" s="182"/>
      <c r="AD35" s="285"/>
      <c r="AE35" s="285"/>
      <c r="AF35" s="282"/>
    </row>
    <row r="36" s="316" customFormat="1" customHeight="1" spans="1:32">
      <c r="A36" s="285"/>
      <c r="B36" s="182"/>
      <c r="C36" s="182"/>
      <c r="D36" s="280"/>
      <c r="E36" s="280"/>
      <c r="F36" s="285"/>
      <c r="G36" s="285"/>
      <c r="H36" s="285"/>
      <c r="I36" s="285"/>
      <c r="J36" s="285"/>
      <c r="K36" s="285"/>
      <c r="L36" s="285"/>
      <c r="M36" s="285"/>
      <c r="N36" s="285"/>
      <c r="O36" s="285"/>
      <c r="P36" s="285"/>
      <c r="Q36" s="285"/>
      <c r="R36" s="285"/>
      <c r="S36" s="285"/>
      <c r="T36" s="285"/>
      <c r="U36" s="285"/>
      <c r="V36" s="285"/>
      <c r="W36" s="285"/>
      <c r="X36" s="182"/>
      <c r="Y36" s="182"/>
      <c r="Z36" s="285"/>
      <c r="AA36" s="285"/>
      <c r="AB36" s="182"/>
      <c r="AC36" s="182"/>
      <c r="AD36" s="285"/>
      <c r="AE36" s="285"/>
      <c r="AF36" s="282"/>
    </row>
    <row r="37" s="316" customFormat="1" customHeight="1" spans="1:32">
      <c r="A37" s="285"/>
      <c r="B37" s="182"/>
      <c r="C37" s="182"/>
      <c r="D37" s="280"/>
      <c r="E37" s="280"/>
      <c r="F37" s="285"/>
      <c r="G37" s="285"/>
      <c r="H37" s="285"/>
      <c r="I37" s="285"/>
      <c r="J37" s="285"/>
      <c r="K37" s="285"/>
      <c r="L37" s="285"/>
      <c r="M37" s="285"/>
      <c r="N37" s="285"/>
      <c r="O37" s="285"/>
      <c r="P37" s="285"/>
      <c r="Q37" s="285"/>
      <c r="R37" s="285"/>
      <c r="S37" s="285"/>
      <c r="T37" s="285"/>
      <c r="U37" s="285"/>
      <c r="V37" s="285"/>
      <c r="W37" s="285"/>
      <c r="X37" s="182"/>
      <c r="Y37" s="182"/>
      <c r="Z37" s="285"/>
      <c r="AA37" s="285"/>
      <c r="AB37" s="182"/>
      <c r="AC37" s="182"/>
      <c r="AD37" s="285"/>
      <c r="AE37" s="285"/>
      <c r="AF37" s="282"/>
    </row>
    <row r="38" s="316" customFormat="1" customHeight="1" spans="1:32">
      <c r="A38" s="285"/>
      <c r="B38" s="182"/>
      <c r="C38" s="182"/>
      <c r="D38" s="280"/>
      <c r="E38" s="280"/>
      <c r="F38" s="285"/>
      <c r="G38" s="285"/>
      <c r="H38" s="285"/>
      <c r="I38" s="285"/>
      <c r="J38" s="285"/>
      <c r="K38" s="285"/>
      <c r="L38" s="285"/>
      <c r="M38" s="285"/>
      <c r="N38" s="285"/>
      <c r="O38" s="285"/>
      <c r="P38" s="285"/>
      <c r="Q38" s="285"/>
      <c r="R38" s="285"/>
      <c r="S38" s="285"/>
      <c r="T38" s="285"/>
      <c r="U38" s="285"/>
      <c r="V38" s="285"/>
      <c r="W38" s="285"/>
      <c r="X38" s="182"/>
      <c r="Y38" s="182"/>
      <c r="Z38" s="285"/>
      <c r="AA38" s="285"/>
      <c r="AB38" s="182"/>
      <c r="AC38" s="182"/>
      <c r="AD38" s="285"/>
      <c r="AE38" s="285"/>
      <c r="AF38" s="282"/>
    </row>
    <row r="39" s="316" customFormat="1" customHeight="1" spans="1:32">
      <c r="A39" s="285"/>
      <c r="B39" s="182"/>
      <c r="C39" s="182"/>
      <c r="D39" s="280"/>
      <c r="E39" s="280"/>
      <c r="F39" s="285"/>
      <c r="G39" s="285"/>
      <c r="H39" s="285"/>
      <c r="I39" s="285"/>
      <c r="J39" s="285"/>
      <c r="K39" s="285"/>
      <c r="L39" s="285"/>
      <c r="M39" s="285"/>
      <c r="N39" s="285"/>
      <c r="O39" s="285"/>
      <c r="P39" s="285"/>
      <c r="Q39" s="285"/>
      <c r="R39" s="285"/>
      <c r="S39" s="285"/>
      <c r="T39" s="285"/>
      <c r="U39" s="285"/>
      <c r="V39" s="285"/>
      <c r="W39" s="285"/>
      <c r="X39" s="182"/>
      <c r="Y39" s="182"/>
      <c r="Z39" s="285"/>
      <c r="AA39" s="285"/>
      <c r="AB39" s="182"/>
      <c r="AC39" s="182"/>
      <c r="AD39" s="285"/>
      <c r="AE39" s="285"/>
      <c r="AF39" s="282"/>
    </row>
    <row r="40" s="316" customFormat="1" customHeight="1" spans="1:32">
      <c r="A40" s="285"/>
      <c r="B40" s="182"/>
      <c r="C40" s="182"/>
      <c r="D40" s="280"/>
      <c r="E40" s="280"/>
      <c r="F40" s="285"/>
      <c r="G40" s="285"/>
      <c r="H40" s="285"/>
      <c r="I40" s="285"/>
      <c r="J40" s="285"/>
      <c r="K40" s="285"/>
      <c r="L40" s="285"/>
      <c r="M40" s="285"/>
      <c r="N40" s="285"/>
      <c r="O40" s="285"/>
      <c r="P40" s="285"/>
      <c r="Q40" s="285"/>
      <c r="R40" s="285"/>
      <c r="S40" s="285"/>
      <c r="T40" s="285"/>
      <c r="U40" s="285"/>
      <c r="V40" s="285"/>
      <c r="W40" s="285"/>
      <c r="X40" s="182"/>
      <c r="Y40" s="182"/>
      <c r="Z40" s="285"/>
      <c r="AA40" s="285"/>
      <c r="AB40" s="182"/>
      <c r="AC40" s="182"/>
      <c r="AD40" s="285"/>
      <c r="AE40" s="285"/>
      <c r="AF40" s="282"/>
    </row>
    <row r="41" s="316" customFormat="1" customHeight="1" spans="1:32">
      <c r="A41" s="285"/>
      <c r="B41" s="182"/>
      <c r="C41" s="182"/>
      <c r="D41" s="280"/>
      <c r="E41" s="280"/>
      <c r="F41" s="285"/>
      <c r="G41" s="285"/>
      <c r="H41" s="285"/>
      <c r="I41" s="285"/>
      <c r="J41" s="285"/>
      <c r="K41" s="285"/>
      <c r="L41" s="285"/>
      <c r="M41" s="285"/>
      <c r="N41" s="285"/>
      <c r="O41" s="285"/>
      <c r="P41" s="285"/>
      <c r="Q41" s="285"/>
      <c r="R41" s="285"/>
      <c r="S41" s="285"/>
      <c r="T41" s="285"/>
      <c r="U41" s="285"/>
      <c r="V41" s="285"/>
      <c r="W41" s="285"/>
      <c r="X41" s="182"/>
      <c r="Y41" s="182"/>
      <c r="Z41" s="285"/>
      <c r="AA41" s="285"/>
      <c r="AB41" s="182"/>
      <c r="AC41" s="182"/>
      <c r="AD41" s="285"/>
      <c r="AE41" s="285"/>
      <c r="AF41" s="282"/>
    </row>
    <row r="42" s="316" customFormat="1" customHeight="1" spans="1:32">
      <c r="A42" s="285"/>
      <c r="B42" s="182"/>
      <c r="C42" s="182"/>
      <c r="D42" s="280"/>
      <c r="E42" s="280"/>
      <c r="F42" s="285"/>
      <c r="G42" s="285"/>
      <c r="H42" s="285"/>
      <c r="I42" s="285"/>
      <c r="J42" s="285"/>
      <c r="K42" s="285"/>
      <c r="L42" s="285"/>
      <c r="M42" s="285"/>
      <c r="N42" s="285"/>
      <c r="O42" s="285"/>
      <c r="P42" s="285"/>
      <c r="Q42" s="285"/>
      <c r="R42" s="285"/>
      <c r="S42" s="285"/>
      <c r="T42" s="285"/>
      <c r="U42" s="285"/>
      <c r="V42" s="285"/>
      <c r="W42" s="285"/>
      <c r="X42" s="182"/>
      <c r="Y42" s="182"/>
      <c r="Z42" s="285"/>
      <c r="AA42" s="285"/>
      <c r="AB42" s="182"/>
      <c r="AC42" s="182"/>
      <c r="AD42" s="285"/>
      <c r="AE42" s="285"/>
      <c r="AF42" s="282"/>
    </row>
    <row r="43" s="316" customFormat="1" customHeight="1" spans="1:32">
      <c r="A43" s="285"/>
      <c r="B43" s="182"/>
      <c r="C43" s="182"/>
      <c r="D43" s="280"/>
      <c r="E43" s="280"/>
      <c r="F43" s="285"/>
      <c r="G43" s="285"/>
      <c r="H43" s="285"/>
      <c r="I43" s="285"/>
      <c r="J43" s="285"/>
      <c r="K43" s="285"/>
      <c r="L43" s="285"/>
      <c r="M43" s="285"/>
      <c r="N43" s="285"/>
      <c r="O43" s="285"/>
      <c r="P43" s="285"/>
      <c r="Q43" s="285"/>
      <c r="R43" s="285"/>
      <c r="S43" s="285"/>
      <c r="T43" s="285"/>
      <c r="U43" s="285"/>
      <c r="V43" s="285"/>
      <c r="W43" s="285"/>
      <c r="X43" s="182"/>
      <c r="Y43" s="182"/>
      <c r="Z43" s="285"/>
      <c r="AA43" s="285"/>
      <c r="AB43" s="182"/>
      <c r="AC43" s="182"/>
      <c r="AD43" s="285"/>
      <c r="AE43" s="285"/>
      <c r="AF43" s="282"/>
    </row>
    <row r="44" s="316" customFormat="1" customHeight="1" spans="1:32">
      <c r="A44" s="285"/>
      <c r="B44" s="182"/>
      <c r="C44" s="182"/>
      <c r="D44" s="280"/>
      <c r="E44" s="280"/>
      <c r="F44" s="285"/>
      <c r="G44" s="285"/>
      <c r="H44" s="285"/>
      <c r="I44" s="285"/>
      <c r="J44" s="285"/>
      <c r="K44" s="285"/>
      <c r="L44" s="285"/>
      <c r="M44" s="285"/>
      <c r="N44" s="285"/>
      <c r="O44" s="285"/>
      <c r="P44" s="285"/>
      <c r="Q44" s="285"/>
      <c r="R44" s="285"/>
      <c r="S44" s="285"/>
      <c r="T44" s="285"/>
      <c r="U44" s="285"/>
      <c r="V44" s="285"/>
      <c r="W44" s="285"/>
      <c r="X44" s="182"/>
      <c r="Y44" s="182"/>
      <c r="Z44" s="285"/>
      <c r="AA44" s="285"/>
      <c r="AB44" s="182"/>
      <c r="AC44" s="182"/>
      <c r="AD44" s="285"/>
      <c r="AE44" s="285"/>
      <c r="AF44" s="282"/>
    </row>
    <row r="45" s="316" customFormat="1" customHeight="1" spans="1:32">
      <c r="A45" s="285"/>
      <c r="B45" s="182"/>
      <c r="C45" s="182"/>
      <c r="D45" s="280"/>
      <c r="E45" s="280"/>
      <c r="F45" s="285"/>
      <c r="G45" s="285"/>
      <c r="H45" s="285"/>
      <c r="I45" s="285"/>
      <c r="J45" s="285"/>
      <c r="K45" s="285"/>
      <c r="L45" s="285"/>
      <c r="M45" s="285"/>
      <c r="N45" s="285"/>
      <c r="O45" s="285"/>
      <c r="P45" s="285"/>
      <c r="Q45" s="285"/>
      <c r="R45" s="285"/>
      <c r="S45" s="285"/>
      <c r="T45" s="285"/>
      <c r="U45" s="285"/>
      <c r="V45" s="285"/>
      <c r="W45" s="285"/>
      <c r="X45" s="182"/>
      <c r="Y45" s="182"/>
      <c r="Z45" s="285"/>
      <c r="AA45" s="285"/>
      <c r="AB45" s="182"/>
      <c r="AC45" s="182"/>
      <c r="AD45" s="285"/>
      <c r="AE45" s="285"/>
      <c r="AF45" s="282"/>
    </row>
    <row r="46" s="316" customFormat="1" customHeight="1" spans="1:32">
      <c r="A46" s="285"/>
      <c r="B46" s="182"/>
      <c r="C46" s="182"/>
      <c r="D46" s="280"/>
      <c r="E46" s="280"/>
      <c r="F46" s="285"/>
      <c r="G46" s="285"/>
      <c r="H46" s="285"/>
      <c r="I46" s="285"/>
      <c r="J46" s="285"/>
      <c r="K46" s="285"/>
      <c r="L46" s="285"/>
      <c r="M46" s="285"/>
      <c r="N46" s="285"/>
      <c r="O46" s="285"/>
      <c r="P46" s="285"/>
      <c r="Q46" s="285"/>
      <c r="R46" s="285"/>
      <c r="S46" s="285"/>
      <c r="T46" s="285"/>
      <c r="U46" s="285"/>
      <c r="V46" s="285"/>
      <c r="W46" s="285"/>
      <c r="X46" s="182"/>
      <c r="Y46" s="182"/>
      <c r="Z46" s="285"/>
      <c r="AA46" s="285"/>
      <c r="AB46" s="182"/>
      <c r="AC46" s="182"/>
      <c r="AD46" s="285"/>
      <c r="AE46" s="285"/>
      <c r="AF46" s="282"/>
    </row>
    <row r="47" s="316" customFormat="1" customHeight="1" spans="1:32">
      <c r="A47" s="285"/>
      <c r="B47" s="182"/>
      <c r="C47" s="182"/>
      <c r="D47" s="280"/>
      <c r="E47" s="280"/>
      <c r="F47" s="285"/>
      <c r="G47" s="285"/>
      <c r="H47" s="285"/>
      <c r="I47" s="285"/>
      <c r="J47" s="285"/>
      <c r="K47" s="285"/>
      <c r="L47" s="285"/>
      <c r="M47" s="285"/>
      <c r="N47" s="285"/>
      <c r="O47" s="285"/>
      <c r="P47" s="285"/>
      <c r="Q47" s="285"/>
      <c r="R47" s="285"/>
      <c r="S47" s="285"/>
      <c r="T47" s="285"/>
      <c r="U47" s="285"/>
      <c r="V47" s="285"/>
      <c r="W47" s="285"/>
      <c r="X47" s="182"/>
      <c r="Y47" s="182"/>
      <c r="Z47" s="285"/>
      <c r="AA47" s="285"/>
      <c r="AB47" s="182"/>
      <c r="AC47" s="182"/>
      <c r="AD47" s="285"/>
      <c r="AE47" s="285"/>
      <c r="AF47" s="282"/>
    </row>
    <row r="48" s="316" customFormat="1" customHeight="1" spans="1:32">
      <c r="A48" s="285"/>
      <c r="B48" s="182"/>
      <c r="C48" s="182"/>
      <c r="D48" s="280"/>
      <c r="E48" s="280"/>
      <c r="F48" s="285"/>
      <c r="G48" s="285"/>
      <c r="H48" s="285"/>
      <c r="I48" s="285"/>
      <c r="J48" s="285"/>
      <c r="K48" s="285"/>
      <c r="L48" s="285"/>
      <c r="M48" s="285"/>
      <c r="N48" s="285"/>
      <c r="O48" s="285"/>
      <c r="P48" s="285"/>
      <c r="Q48" s="285"/>
      <c r="R48" s="285"/>
      <c r="S48" s="285"/>
      <c r="T48" s="285"/>
      <c r="U48" s="285"/>
      <c r="V48" s="285"/>
      <c r="W48" s="285"/>
      <c r="X48" s="182"/>
      <c r="Y48" s="182"/>
      <c r="Z48" s="285"/>
      <c r="AA48" s="285"/>
      <c r="AB48" s="182"/>
      <c r="AC48" s="182"/>
      <c r="AD48" s="285"/>
      <c r="AE48" s="285"/>
      <c r="AF48" s="282"/>
    </row>
    <row r="49" s="316" customFormat="1" customHeight="1" spans="1:32">
      <c r="A49" s="285"/>
      <c r="B49" s="182"/>
      <c r="C49" s="182"/>
      <c r="D49" s="280"/>
      <c r="E49" s="280"/>
      <c r="F49" s="285"/>
      <c r="G49" s="285"/>
      <c r="H49" s="285"/>
      <c r="I49" s="285"/>
      <c r="J49" s="285"/>
      <c r="K49" s="285"/>
      <c r="L49" s="285"/>
      <c r="M49" s="285"/>
      <c r="N49" s="285"/>
      <c r="O49" s="285"/>
      <c r="P49" s="285"/>
      <c r="Q49" s="285"/>
      <c r="R49" s="285"/>
      <c r="S49" s="285"/>
      <c r="T49" s="285"/>
      <c r="U49" s="285"/>
      <c r="V49" s="285"/>
      <c r="W49" s="285"/>
      <c r="X49" s="182"/>
      <c r="Y49" s="182"/>
      <c r="Z49" s="285"/>
      <c r="AA49" s="285"/>
      <c r="AB49" s="182"/>
      <c r="AC49" s="182"/>
      <c r="AD49" s="285"/>
      <c r="AE49" s="285"/>
      <c r="AF49" s="282"/>
    </row>
    <row r="50" s="316" customFormat="1" customHeight="1" spans="1:32">
      <c r="A50" s="285"/>
      <c r="B50" s="182"/>
      <c r="C50" s="182"/>
      <c r="D50" s="280"/>
      <c r="E50" s="280"/>
      <c r="F50" s="285"/>
      <c r="G50" s="285"/>
      <c r="H50" s="285"/>
      <c r="I50" s="285"/>
      <c r="J50" s="285"/>
      <c r="K50" s="285"/>
      <c r="L50" s="285"/>
      <c r="M50" s="285"/>
      <c r="N50" s="285"/>
      <c r="O50" s="285"/>
      <c r="P50" s="285"/>
      <c r="Q50" s="285"/>
      <c r="R50" s="285"/>
      <c r="S50" s="285"/>
      <c r="T50" s="285"/>
      <c r="U50" s="285"/>
      <c r="V50" s="285"/>
      <c r="W50" s="285"/>
      <c r="X50" s="182"/>
      <c r="Y50" s="182"/>
      <c r="Z50" s="285"/>
      <c r="AA50" s="285"/>
      <c r="AB50" s="182"/>
      <c r="AC50" s="182"/>
      <c r="AD50" s="285"/>
      <c r="AE50" s="285"/>
      <c r="AF50" s="282"/>
    </row>
    <row r="51" s="316" customFormat="1" customHeight="1" spans="1:32">
      <c r="A51" s="285"/>
      <c r="B51" s="182"/>
      <c r="C51" s="182"/>
      <c r="D51" s="280"/>
      <c r="E51" s="280"/>
      <c r="F51" s="285"/>
      <c r="G51" s="285"/>
      <c r="H51" s="285"/>
      <c r="I51" s="285"/>
      <c r="J51" s="285"/>
      <c r="K51" s="285"/>
      <c r="L51" s="285"/>
      <c r="M51" s="285"/>
      <c r="N51" s="285"/>
      <c r="O51" s="285"/>
      <c r="P51" s="285"/>
      <c r="Q51" s="285"/>
      <c r="R51" s="285"/>
      <c r="S51" s="285"/>
      <c r="T51" s="285"/>
      <c r="U51" s="285"/>
      <c r="V51" s="285"/>
      <c r="W51" s="285"/>
      <c r="X51" s="182"/>
      <c r="Y51" s="182"/>
      <c r="Z51" s="285"/>
      <c r="AA51" s="285"/>
      <c r="AB51" s="182"/>
      <c r="AC51" s="182"/>
      <c r="AD51" s="285"/>
      <c r="AE51" s="285"/>
      <c r="AF51" s="282"/>
    </row>
    <row r="52" s="316" customFormat="1" customHeight="1" spans="1:32">
      <c r="A52" s="285"/>
      <c r="B52" s="182"/>
      <c r="C52" s="182"/>
      <c r="D52" s="280"/>
      <c r="E52" s="280"/>
      <c r="F52" s="285"/>
      <c r="G52" s="285"/>
      <c r="H52" s="285"/>
      <c r="I52" s="285"/>
      <c r="J52" s="285"/>
      <c r="K52" s="285"/>
      <c r="L52" s="285"/>
      <c r="M52" s="285"/>
      <c r="N52" s="285"/>
      <c r="O52" s="285"/>
      <c r="P52" s="285"/>
      <c r="Q52" s="285"/>
      <c r="R52" s="285"/>
      <c r="S52" s="285"/>
      <c r="T52" s="285"/>
      <c r="U52" s="285"/>
      <c r="V52" s="285"/>
      <c r="W52" s="285"/>
      <c r="X52" s="182"/>
      <c r="Y52" s="182"/>
      <c r="Z52" s="285"/>
      <c r="AA52" s="285"/>
      <c r="AB52" s="182"/>
      <c r="AC52" s="182"/>
      <c r="AD52" s="285"/>
      <c r="AE52" s="285"/>
      <c r="AF52" s="282"/>
    </row>
    <row r="53" s="316" customFormat="1" customHeight="1" spans="1:32">
      <c r="A53" s="285"/>
      <c r="B53" s="182"/>
      <c r="C53" s="182"/>
      <c r="D53" s="280"/>
      <c r="E53" s="280"/>
      <c r="F53" s="285"/>
      <c r="G53" s="285"/>
      <c r="H53" s="285"/>
      <c r="I53" s="285"/>
      <c r="J53" s="285"/>
      <c r="K53" s="285"/>
      <c r="L53" s="285"/>
      <c r="M53" s="285"/>
      <c r="N53" s="285"/>
      <c r="O53" s="285"/>
      <c r="P53" s="285"/>
      <c r="Q53" s="285"/>
      <c r="R53" s="285"/>
      <c r="S53" s="285"/>
      <c r="T53" s="285"/>
      <c r="U53" s="285"/>
      <c r="V53" s="285"/>
      <c r="W53" s="285"/>
      <c r="X53" s="182"/>
      <c r="Y53" s="182"/>
      <c r="Z53" s="285"/>
      <c r="AA53" s="285"/>
      <c r="AB53" s="182"/>
      <c r="AC53" s="182"/>
      <c r="AD53" s="285"/>
      <c r="AE53" s="285"/>
      <c r="AF53" s="282"/>
    </row>
  </sheetData>
  <mergeCells count="17">
    <mergeCell ref="A1:AD1"/>
    <mergeCell ref="A2:O2"/>
    <mergeCell ref="G3:AD3"/>
    <mergeCell ref="G4:K4"/>
    <mergeCell ref="L4:P4"/>
    <mergeCell ref="R4:V4"/>
    <mergeCell ref="X4:AD4"/>
    <mergeCell ref="A3:A5"/>
    <mergeCell ref="B3:B5"/>
    <mergeCell ref="C3:C5"/>
    <mergeCell ref="D3:D5"/>
    <mergeCell ref="E3:E5"/>
    <mergeCell ref="F3:F5"/>
    <mergeCell ref="Q4:Q5"/>
    <mergeCell ref="W4:W5"/>
    <mergeCell ref="AE3:AE5"/>
    <mergeCell ref="AF3:AF5"/>
  </mergeCells>
  <pageMargins left="0.0784722222222222" right="0.109722222222222" top="0.751388888888889" bottom="0.751388888888889" header="0.298611111111111" footer="0.298611111111111"/>
  <pageSetup paperSize="9"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T52"/>
  <sheetViews>
    <sheetView workbookViewId="0">
      <pane xSplit="7" ySplit="7" topLeftCell="H8" activePane="bottomRight" state="frozen"/>
      <selection/>
      <selection pane="topRight"/>
      <selection pane="bottomLeft"/>
      <selection pane="bottomRight" activeCell="O9" sqref="O9"/>
    </sheetView>
  </sheetViews>
  <sheetFormatPr defaultColWidth="8.83333333333333" defaultRowHeight="15.6" customHeight="1"/>
  <cols>
    <col min="1" max="2" width="6.5" style="281" customWidth="1"/>
    <col min="3" max="3" width="6.5" style="316" customWidth="1"/>
    <col min="4" max="4" width="6.5" style="317" customWidth="1"/>
    <col min="5" max="6" width="6.5" style="285" customWidth="1"/>
    <col min="7" max="11" width="6.5" style="182" customWidth="1"/>
    <col min="12" max="17" width="5.125" style="281" customWidth="1"/>
    <col min="18" max="19" width="6.5" style="281" customWidth="1"/>
    <col min="20" max="20" width="6.5" style="316" customWidth="1"/>
    <col min="21" max="35" width="8.83333333333333" style="316"/>
  </cols>
  <sheetData>
    <row r="1" s="316" customFormat="1" ht="35" customHeight="1" spans="1:20">
      <c r="A1" s="318" t="s">
        <v>170</v>
      </c>
      <c r="B1" s="318"/>
      <c r="C1" s="318"/>
      <c r="D1" s="318"/>
      <c r="E1" s="318"/>
      <c r="F1" s="318"/>
      <c r="G1" s="318"/>
      <c r="H1" s="318"/>
      <c r="I1" s="318"/>
      <c r="J1" s="318"/>
      <c r="K1" s="318"/>
      <c r="L1" s="318"/>
      <c r="M1" s="318"/>
      <c r="N1" s="318"/>
      <c r="O1" s="318"/>
      <c r="P1" s="318"/>
      <c r="Q1" s="318"/>
      <c r="R1" s="318"/>
      <c r="S1" s="318"/>
      <c r="T1" s="318"/>
    </row>
    <row r="2" s="316" customFormat="1" ht="19" customHeight="1" spans="1:20">
      <c r="A2" s="319" t="s">
        <v>171</v>
      </c>
      <c r="B2" s="319"/>
      <c r="C2" s="319"/>
      <c r="D2" s="319"/>
      <c r="E2" s="319"/>
      <c r="F2" s="319"/>
      <c r="G2" s="319"/>
      <c r="H2" s="319"/>
      <c r="I2" s="319"/>
      <c r="J2" s="319"/>
      <c r="K2" s="319"/>
      <c r="L2" s="319"/>
      <c r="M2" s="319"/>
      <c r="N2" s="319"/>
      <c r="O2" s="319"/>
      <c r="P2" s="319"/>
      <c r="Q2" s="319"/>
      <c r="R2" s="319"/>
      <c r="S2" s="319"/>
      <c r="T2" s="319"/>
    </row>
    <row r="3" s="316" customFormat="1" customHeight="1" spans="1:19">
      <c r="A3" s="119"/>
      <c r="B3" s="119"/>
      <c r="C3" s="119"/>
      <c r="D3" s="119"/>
      <c r="E3" s="119"/>
      <c r="F3" s="119"/>
      <c r="G3" s="119"/>
      <c r="H3" s="119"/>
      <c r="I3" s="119"/>
      <c r="J3" s="119"/>
      <c r="K3" s="119"/>
      <c r="L3" s="119"/>
      <c r="M3" s="119"/>
      <c r="N3" s="119"/>
      <c r="O3" s="119"/>
      <c r="P3" s="119"/>
      <c r="Q3" s="119"/>
      <c r="R3" s="119"/>
      <c r="S3" s="119" t="s">
        <v>172</v>
      </c>
    </row>
    <row r="4" s="316" customFormat="1" ht="33" customHeight="1" spans="1:20">
      <c r="A4" s="320" t="s">
        <v>106</v>
      </c>
      <c r="B4" s="320" t="s">
        <v>147</v>
      </c>
      <c r="C4" s="320" t="s">
        <v>108</v>
      </c>
      <c r="D4" s="320" t="s">
        <v>149</v>
      </c>
      <c r="E4" s="320" t="s">
        <v>110</v>
      </c>
      <c r="F4" s="321" t="s">
        <v>3</v>
      </c>
      <c r="G4" s="322" t="s">
        <v>173</v>
      </c>
      <c r="H4" s="322"/>
      <c r="I4" s="322"/>
      <c r="J4" s="322"/>
      <c r="K4" s="322"/>
      <c r="L4" s="322"/>
      <c r="M4" s="322"/>
      <c r="N4" s="322"/>
      <c r="O4" s="322"/>
      <c r="P4" s="322"/>
      <c r="Q4" s="322"/>
      <c r="R4" s="322"/>
      <c r="S4" s="322"/>
      <c r="T4" s="335" t="s">
        <v>5</v>
      </c>
    </row>
    <row r="5" s="316" customFormat="1" ht="33" customHeight="1" spans="1:20">
      <c r="A5" s="323"/>
      <c r="B5" s="323"/>
      <c r="C5" s="323"/>
      <c r="D5" s="323"/>
      <c r="E5" s="323"/>
      <c r="F5" s="321"/>
      <c r="G5" s="322" t="s">
        <v>174</v>
      </c>
      <c r="H5" s="322"/>
      <c r="I5" s="322"/>
      <c r="J5" s="322"/>
      <c r="K5" s="332" t="s">
        <v>175</v>
      </c>
      <c r="L5" s="333" t="s">
        <v>176</v>
      </c>
      <c r="M5" s="326"/>
      <c r="N5" s="333" t="s">
        <v>177</v>
      </c>
      <c r="O5" s="334"/>
      <c r="P5" s="333" t="s">
        <v>178</v>
      </c>
      <c r="Q5" s="326"/>
      <c r="R5" s="333" t="s">
        <v>179</v>
      </c>
      <c r="S5" s="334"/>
      <c r="T5" s="336"/>
    </row>
    <row r="6" s="316" customFormat="1" ht="33" customHeight="1" spans="1:20">
      <c r="A6" s="323"/>
      <c r="B6" s="323"/>
      <c r="C6" s="323"/>
      <c r="D6" s="323"/>
      <c r="E6" s="323"/>
      <c r="F6" s="321"/>
      <c r="G6" s="321" t="s">
        <v>116</v>
      </c>
      <c r="H6" s="321" t="s">
        <v>180</v>
      </c>
      <c r="I6" s="321" t="s">
        <v>129</v>
      </c>
      <c r="J6" s="321" t="s">
        <v>181</v>
      </c>
      <c r="K6" s="332"/>
      <c r="L6" s="321" t="s">
        <v>182</v>
      </c>
      <c r="M6" s="321" t="s">
        <v>183</v>
      </c>
      <c r="N6" s="321" t="s">
        <v>182</v>
      </c>
      <c r="O6" s="321" t="s">
        <v>183</v>
      </c>
      <c r="P6" s="321" t="s">
        <v>182</v>
      </c>
      <c r="Q6" s="321" t="s">
        <v>183</v>
      </c>
      <c r="R6" s="321" t="s">
        <v>182</v>
      </c>
      <c r="S6" s="321" t="s">
        <v>183</v>
      </c>
      <c r="T6" s="337"/>
    </row>
    <row r="7" s="316" customFormat="1" ht="33" customHeight="1" spans="1:20">
      <c r="A7" s="324" t="s">
        <v>3</v>
      </c>
      <c r="B7" s="325"/>
      <c r="C7" s="325"/>
      <c r="D7" s="326"/>
      <c r="E7" s="325"/>
      <c r="F7" s="327">
        <f t="shared" ref="F7:S7" si="0">SUM(F8:F13)</f>
        <v>132.13</v>
      </c>
      <c r="G7" s="328">
        <f t="shared" si="0"/>
        <v>6.62</v>
      </c>
      <c r="H7" s="328">
        <f t="shared" si="0"/>
        <v>0</v>
      </c>
      <c r="I7" s="328">
        <f t="shared" si="0"/>
        <v>6.624</v>
      </c>
      <c r="J7" s="328">
        <f t="shared" si="0"/>
        <v>0</v>
      </c>
      <c r="K7" s="328">
        <f t="shared" si="0"/>
        <v>37.51</v>
      </c>
      <c r="L7" s="328">
        <f t="shared" si="0"/>
        <v>0</v>
      </c>
      <c r="M7" s="328">
        <f t="shared" si="0"/>
        <v>0</v>
      </c>
      <c r="N7" s="328">
        <f t="shared" si="0"/>
        <v>0</v>
      </c>
      <c r="O7" s="328">
        <f t="shared" si="0"/>
        <v>0</v>
      </c>
      <c r="P7" s="328">
        <f t="shared" si="0"/>
        <v>0</v>
      </c>
      <c r="Q7" s="328">
        <f t="shared" si="0"/>
        <v>0</v>
      </c>
      <c r="R7" s="328">
        <f t="shared" si="0"/>
        <v>5</v>
      </c>
      <c r="S7" s="328">
        <f t="shared" si="0"/>
        <v>88</v>
      </c>
      <c r="T7" s="338"/>
    </row>
    <row r="8" s="316" customFormat="1" ht="33" customHeight="1" spans="1:20">
      <c r="A8" s="329">
        <v>1</v>
      </c>
      <c r="B8" s="302" t="s">
        <v>130</v>
      </c>
      <c r="C8" s="302" t="s">
        <v>131</v>
      </c>
      <c r="D8" s="302" t="s">
        <v>132</v>
      </c>
      <c r="E8" s="302" t="s">
        <v>133</v>
      </c>
      <c r="F8" s="330">
        <v>70.26</v>
      </c>
      <c r="G8" s="331">
        <v>4.26</v>
      </c>
      <c r="H8" s="330"/>
      <c r="I8" s="330">
        <v>4.26</v>
      </c>
      <c r="J8" s="330"/>
      <c r="K8" s="330">
        <v>26</v>
      </c>
      <c r="L8" s="330"/>
      <c r="M8" s="330"/>
      <c r="N8" s="330"/>
      <c r="O8" s="330"/>
      <c r="P8" s="330"/>
      <c r="Q8" s="330"/>
      <c r="R8" s="244">
        <v>2</v>
      </c>
      <c r="S8" s="330">
        <v>40</v>
      </c>
      <c r="T8" s="244"/>
    </row>
    <row r="9" s="316" customFormat="1" ht="33" customHeight="1" spans="1:20">
      <c r="A9" s="329">
        <v>2</v>
      </c>
      <c r="B9" s="302" t="s">
        <v>130</v>
      </c>
      <c r="C9" s="302" t="s">
        <v>134</v>
      </c>
      <c r="D9" s="302" t="s">
        <v>135</v>
      </c>
      <c r="E9" s="302" t="s">
        <v>120</v>
      </c>
      <c r="F9" s="330">
        <v>11.78</v>
      </c>
      <c r="G9" s="331">
        <v>1.04</v>
      </c>
      <c r="H9" s="330"/>
      <c r="I9" s="330">
        <v>1.044</v>
      </c>
      <c r="J9" s="330"/>
      <c r="K9" s="330">
        <v>0.74</v>
      </c>
      <c r="L9" s="330"/>
      <c r="M9" s="330"/>
      <c r="N9" s="330"/>
      <c r="O9" s="330"/>
      <c r="P9" s="330"/>
      <c r="Q9" s="330"/>
      <c r="R9" s="244">
        <v>1</v>
      </c>
      <c r="S9" s="330">
        <v>10</v>
      </c>
      <c r="T9" s="244"/>
    </row>
    <row r="10" s="316" customFormat="1" ht="33" customHeight="1" spans="1:20">
      <c r="A10" s="329">
        <v>3</v>
      </c>
      <c r="B10" s="302" t="s">
        <v>130</v>
      </c>
      <c r="C10" s="302" t="s">
        <v>136</v>
      </c>
      <c r="D10" s="302" t="s">
        <v>137</v>
      </c>
      <c r="E10" s="302" t="s">
        <v>138</v>
      </c>
      <c r="F10" s="330">
        <v>31.05</v>
      </c>
      <c r="G10" s="331"/>
      <c r="H10" s="330"/>
      <c r="I10" s="330"/>
      <c r="J10" s="330"/>
      <c r="K10" s="330">
        <v>3.05</v>
      </c>
      <c r="L10" s="330"/>
      <c r="M10" s="330"/>
      <c r="N10" s="330"/>
      <c r="O10" s="330"/>
      <c r="P10" s="330"/>
      <c r="Q10" s="330"/>
      <c r="R10" s="244">
        <v>1</v>
      </c>
      <c r="S10" s="330">
        <v>28</v>
      </c>
      <c r="T10" s="244"/>
    </row>
    <row r="11" s="316" customFormat="1" ht="33" customHeight="1" spans="1:20">
      <c r="A11" s="329">
        <v>4</v>
      </c>
      <c r="B11" s="302" t="s">
        <v>130</v>
      </c>
      <c r="C11" s="302" t="s">
        <v>139</v>
      </c>
      <c r="D11" s="302" t="s">
        <v>140</v>
      </c>
      <c r="E11" s="302" t="s">
        <v>138</v>
      </c>
      <c r="F11" s="330">
        <v>12.79</v>
      </c>
      <c r="G11" s="331">
        <v>1.32</v>
      </c>
      <c r="H11" s="330"/>
      <c r="I11" s="330">
        <v>1.32</v>
      </c>
      <c r="J11" s="330"/>
      <c r="K11" s="330">
        <v>1.47</v>
      </c>
      <c r="L11" s="330"/>
      <c r="M11" s="330"/>
      <c r="N11" s="330"/>
      <c r="O11" s="330"/>
      <c r="P11" s="330"/>
      <c r="Q11" s="330"/>
      <c r="R11" s="244">
        <v>1</v>
      </c>
      <c r="S11" s="330">
        <v>10</v>
      </c>
      <c r="T11" s="244"/>
    </row>
    <row r="12" s="316" customFormat="1" ht="33" customHeight="1" spans="1:20">
      <c r="A12" s="329">
        <v>5</v>
      </c>
      <c r="B12" s="302" t="s">
        <v>130</v>
      </c>
      <c r="C12" s="302" t="s">
        <v>141</v>
      </c>
      <c r="D12" s="302" t="s">
        <v>142</v>
      </c>
      <c r="E12" s="302" t="s">
        <v>138</v>
      </c>
      <c r="F12" s="330">
        <v>3.35</v>
      </c>
      <c r="G12" s="331"/>
      <c r="H12" s="330"/>
      <c r="I12" s="330"/>
      <c r="J12" s="330"/>
      <c r="K12" s="330">
        <v>3.35</v>
      </c>
      <c r="L12" s="330"/>
      <c r="M12" s="330"/>
      <c r="N12" s="330"/>
      <c r="O12" s="330"/>
      <c r="P12" s="330"/>
      <c r="Q12" s="330"/>
      <c r="R12" s="244"/>
      <c r="S12" s="330"/>
      <c r="T12" s="244"/>
    </row>
    <row r="13" s="316" customFormat="1" ht="33" customHeight="1" spans="1:20">
      <c r="A13" s="329">
        <v>6</v>
      </c>
      <c r="B13" s="302" t="s">
        <v>130</v>
      </c>
      <c r="C13" s="302" t="s">
        <v>143</v>
      </c>
      <c r="D13" s="302" t="s">
        <v>144</v>
      </c>
      <c r="E13" s="302" t="s">
        <v>120</v>
      </c>
      <c r="F13" s="330">
        <v>2.9</v>
      </c>
      <c r="G13" s="331"/>
      <c r="H13" s="330"/>
      <c r="I13" s="330"/>
      <c r="J13" s="330"/>
      <c r="K13" s="330">
        <v>2.9</v>
      </c>
      <c r="L13" s="330"/>
      <c r="M13" s="330"/>
      <c r="N13" s="330"/>
      <c r="O13" s="330"/>
      <c r="P13" s="330"/>
      <c r="Q13" s="330"/>
      <c r="R13" s="244"/>
      <c r="S13" s="330"/>
      <c r="T13" s="244"/>
    </row>
    <row r="14" s="316" customFormat="1" customHeight="1" spans="1:19">
      <c r="A14" s="285"/>
      <c r="B14" s="285"/>
      <c r="C14" s="182"/>
      <c r="D14" s="317"/>
      <c r="E14" s="285"/>
      <c r="F14" s="285"/>
      <c r="G14" s="182"/>
      <c r="H14" s="182"/>
      <c r="I14" s="182"/>
      <c r="J14" s="182"/>
      <c r="K14" s="182"/>
      <c r="L14" s="281"/>
      <c r="M14" s="281"/>
      <c r="N14" s="281"/>
      <c r="O14" s="281"/>
      <c r="P14" s="281"/>
      <c r="Q14" s="281"/>
      <c r="R14" s="281"/>
      <c r="S14" s="281"/>
    </row>
    <row r="15" s="316" customFormat="1" customHeight="1" spans="1:19">
      <c r="A15" s="285"/>
      <c r="B15" s="285"/>
      <c r="C15" s="182"/>
      <c r="D15" s="317"/>
      <c r="E15" s="285"/>
      <c r="F15" s="285"/>
      <c r="G15" s="182"/>
      <c r="H15" s="182"/>
      <c r="I15" s="182"/>
      <c r="J15" s="182"/>
      <c r="K15" s="182"/>
      <c r="L15" s="281"/>
      <c r="M15" s="281"/>
      <c r="N15" s="281"/>
      <c r="O15" s="281"/>
      <c r="P15" s="281"/>
      <c r="Q15" s="281"/>
      <c r="R15" s="281"/>
      <c r="S15" s="281"/>
    </row>
    <row r="16" s="316" customFormat="1" customHeight="1" spans="1:19">
      <c r="A16" s="285"/>
      <c r="B16" s="285"/>
      <c r="C16" s="182"/>
      <c r="D16" s="317"/>
      <c r="E16" s="285"/>
      <c r="F16" s="285"/>
      <c r="G16" s="182"/>
      <c r="H16" s="182"/>
      <c r="I16" s="182"/>
      <c r="J16" s="182"/>
      <c r="K16" s="182"/>
      <c r="L16" s="281"/>
      <c r="M16" s="281"/>
      <c r="N16" s="281"/>
      <c r="O16" s="281"/>
      <c r="P16" s="281"/>
      <c r="Q16" s="281"/>
      <c r="R16" s="281"/>
      <c r="S16" s="281"/>
    </row>
    <row r="17" s="316" customFormat="1" customHeight="1" spans="1:19">
      <c r="A17" s="285"/>
      <c r="B17" s="285"/>
      <c r="C17" s="182"/>
      <c r="D17" s="317"/>
      <c r="E17" s="285"/>
      <c r="F17" s="285"/>
      <c r="G17" s="182"/>
      <c r="H17" s="182"/>
      <c r="I17" s="182"/>
      <c r="J17" s="182"/>
      <c r="K17" s="182"/>
      <c r="L17" s="281"/>
      <c r="M17" s="281"/>
      <c r="N17" s="281"/>
      <c r="O17" s="281"/>
      <c r="P17" s="281"/>
      <c r="Q17" s="281"/>
      <c r="R17" s="281"/>
      <c r="S17" s="281"/>
    </row>
    <row r="18" s="316" customFormat="1" customHeight="1" spans="1:19">
      <c r="A18" s="285"/>
      <c r="B18" s="285"/>
      <c r="C18" s="182"/>
      <c r="D18" s="317"/>
      <c r="E18" s="285"/>
      <c r="F18" s="285"/>
      <c r="G18" s="182"/>
      <c r="H18" s="182"/>
      <c r="I18" s="182"/>
      <c r="J18" s="182"/>
      <c r="K18" s="182"/>
      <c r="L18" s="281"/>
      <c r="M18" s="281"/>
      <c r="N18" s="281"/>
      <c r="O18" s="281"/>
      <c r="P18" s="281"/>
      <c r="Q18" s="281"/>
      <c r="R18" s="281"/>
      <c r="S18" s="281"/>
    </row>
    <row r="19" s="316" customFormat="1" customHeight="1" spans="1:19">
      <c r="A19" s="285"/>
      <c r="B19" s="285"/>
      <c r="C19" s="182"/>
      <c r="D19" s="317"/>
      <c r="E19" s="285"/>
      <c r="F19" s="285"/>
      <c r="G19" s="182"/>
      <c r="H19" s="182"/>
      <c r="I19" s="182"/>
      <c r="J19" s="182"/>
      <c r="K19" s="182"/>
      <c r="L19" s="281"/>
      <c r="M19" s="281"/>
      <c r="N19" s="281"/>
      <c r="O19" s="281"/>
      <c r="P19" s="281"/>
      <c r="Q19" s="281"/>
      <c r="R19" s="281"/>
      <c r="S19" s="281"/>
    </row>
    <row r="20" s="316" customFormat="1" customHeight="1" spans="1:19">
      <c r="A20" s="285"/>
      <c r="B20" s="285"/>
      <c r="C20" s="182"/>
      <c r="D20" s="317"/>
      <c r="E20" s="285"/>
      <c r="F20" s="285"/>
      <c r="G20" s="182"/>
      <c r="H20" s="182"/>
      <c r="I20" s="182"/>
      <c r="J20" s="182"/>
      <c r="K20" s="182"/>
      <c r="L20" s="281"/>
      <c r="M20" s="281"/>
      <c r="N20" s="281"/>
      <c r="O20" s="281"/>
      <c r="P20" s="281"/>
      <c r="Q20" s="281"/>
      <c r="R20" s="281"/>
      <c r="S20" s="281"/>
    </row>
    <row r="21" s="316" customFormat="1" customHeight="1" spans="1:19">
      <c r="A21" s="285"/>
      <c r="B21" s="285"/>
      <c r="C21" s="182"/>
      <c r="D21" s="317"/>
      <c r="E21" s="285"/>
      <c r="F21" s="285"/>
      <c r="G21" s="182"/>
      <c r="H21" s="182"/>
      <c r="I21" s="182"/>
      <c r="J21" s="182"/>
      <c r="K21" s="182"/>
      <c r="L21" s="281"/>
      <c r="M21" s="281"/>
      <c r="N21" s="281"/>
      <c r="O21" s="281"/>
      <c r="P21" s="281"/>
      <c r="Q21" s="281"/>
      <c r="R21" s="281"/>
      <c r="S21" s="281"/>
    </row>
    <row r="22" s="316" customFormat="1" customHeight="1" spans="1:19">
      <c r="A22" s="285"/>
      <c r="B22" s="285"/>
      <c r="C22" s="182"/>
      <c r="D22" s="317"/>
      <c r="E22" s="285"/>
      <c r="F22" s="285"/>
      <c r="G22" s="182"/>
      <c r="H22" s="182"/>
      <c r="I22" s="182"/>
      <c r="J22" s="182"/>
      <c r="K22" s="182"/>
      <c r="L22" s="281"/>
      <c r="M22" s="281"/>
      <c r="N22" s="281"/>
      <c r="O22" s="281"/>
      <c r="P22" s="281"/>
      <c r="Q22" s="281"/>
      <c r="R22" s="281"/>
      <c r="S22" s="281"/>
    </row>
    <row r="23" s="316" customFormat="1" customHeight="1" spans="1:19">
      <c r="A23" s="285"/>
      <c r="B23" s="285"/>
      <c r="C23" s="182"/>
      <c r="D23" s="317"/>
      <c r="E23" s="285"/>
      <c r="F23" s="285"/>
      <c r="G23" s="182"/>
      <c r="H23" s="182"/>
      <c r="I23" s="182"/>
      <c r="J23" s="182"/>
      <c r="K23" s="182"/>
      <c r="L23" s="281"/>
      <c r="M23" s="281"/>
      <c r="N23" s="281"/>
      <c r="O23" s="281"/>
      <c r="P23" s="281"/>
      <c r="Q23" s="281"/>
      <c r="R23" s="281"/>
      <c r="S23" s="281"/>
    </row>
    <row r="24" s="316" customFormat="1" customHeight="1" spans="1:19">
      <c r="A24" s="285"/>
      <c r="B24" s="285"/>
      <c r="C24" s="182"/>
      <c r="D24" s="317"/>
      <c r="E24" s="285"/>
      <c r="F24" s="285"/>
      <c r="G24" s="182"/>
      <c r="H24" s="182"/>
      <c r="I24" s="182"/>
      <c r="J24" s="182"/>
      <c r="K24" s="182"/>
      <c r="L24" s="281"/>
      <c r="M24" s="281"/>
      <c r="N24" s="281"/>
      <c r="O24" s="281"/>
      <c r="P24" s="281"/>
      <c r="Q24" s="281"/>
      <c r="R24" s="281"/>
      <c r="S24" s="281"/>
    </row>
    <row r="25" s="316" customFormat="1" customHeight="1" spans="1:19">
      <c r="A25" s="285"/>
      <c r="B25" s="285"/>
      <c r="C25" s="182"/>
      <c r="D25" s="317"/>
      <c r="E25" s="285"/>
      <c r="F25" s="285"/>
      <c r="G25" s="182"/>
      <c r="H25" s="182"/>
      <c r="I25" s="182"/>
      <c r="J25" s="182"/>
      <c r="K25" s="182"/>
      <c r="L25" s="281"/>
      <c r="M25" s="281"/>
      <c r="N25" s="281"/>
      <c r="O25" s="281"/>
      <c r="P25" s="281"/>
      <c r="Q25" s="281"/>
      <c r="R25" s="281"/>
      <c r="S25" s="281"/>
    </row>
    <row r="26" s="316" customFormat="1" customHeight="1" spans="1:19">
      <c r="A26" s="285"/>
      <c r="B26" s="285"/>
      <c r="C26" s="182"/>
      <c r="D26" s="317"/>
      <c r="E26" s="285"/>
      <c r="F26" s="285"/>
      <c r="G26" s="182"/>
      <c r="H26" s="182"/>
      <c r="I26" s="182"/>
      <c r="J26" s="182"/>
      <c r="K26" s="182"/>
      <c r="L26" s="281"/>
      <c r="M26" s="281"/>
      <c r="N26" s="281"/>
      <c r="O26" s="281"/>
      <c r="P26" s="281"/>
      <c r="Q26" s="281"/>
      <c r="R26" s="281"/>
      <c r="S26" s="281"/>
    </row>
    <row r="27" s="316" customFormat="1" customHeight="1" spans="1:19">
      <c r="A27" s="285"/>
      <c r="B27" s="285"/>
      <c r="C27" s="182"/>
      <c r="D27" s="317"/>
      <c r="E27" s="285"/>
      <c r="F27" s="285"/>
      <c r="G27" s="182"/>
      <c r="H27" s="182"/>
      <c r="I27" s="182"/>
      <c r="J27" s="182"/>
      <c r="K27" s="182"/>
      <c r="L27" s="281"/>
      <c r="M27" s="281"/>
      <c r="N27" s="281"/>
      <c r="O27" s="281"/>
      <c r="P27" s="281"/>
      <c r="Q27" s="281"/>
      <c r="R27" s="281"/>
      <c r="S27" s="281"/>
    </row>
    <row r="28" s="316" customFormat="1" customHeight="1" spans="1:19">
      <c r="A28" s="285"/>
      <c r="B28" s="285"/>
      <c r="C28" s="182"/>
      <c r="D28" s="317"/>
      <c r="E28" s="285"/>
      <c r="F28" s="285"/>
      <c r="G28" s="182"/>
      <c r="H28" s="182"/>
      <c r="I28" s="182"/>
      <c r="J28" s="182"/>
      <c r="K28" s="182"/>
      <c r="L28" s="281"/>
      <c r="M28" s="281"/>
      <c r="N28" s="281"/>
      <c r="O28" s="281"/>
      <c r="P28" s="281"/>
      <c r="Q28" s="281"/>
      <c r="R28" s="281"/>
      <c r="S28" s="281"/>
    </row>
    <row r="29" s="316" customFormat="1" customHeight="1" spans="1:19">
      <c r="A29" s="285"/>
      <c r="B29" s="285"/>
      <c r="C29" s="182"/>
      <c r="D29" s="317"/>
      <c r="E29" s="285"/>
      <c r="F29" s="285"/>
      <c r="G29" s="182"/>
      <c r="H29" s="182"/>
      <c r="I29" s="182"/>
      <c r="J29" s="182"/>
      <c r="K29" s="182"/>
      <c r="L29" s="281"/>
      <c r="M29" s="281"/>
      <c r="N29" s="281"/>
      <c r="O29" s="281"/>
      <c r="P29" s="281"/>
      <c r="Q29" s="281"/>
      <c r="R29" s="281"/>
      <c r="S29" s="281"/>
    </row>
    <row r="30" s="316" customFormat="1" customHeight="1" spans="1:19">
      <c r="A30" s="285"/>
      <c r="B30" s="285"/>
      <c r="C30" s="182"/>
      <c r="D30" s="317"/>
      <c r="E30" s="285"/>
      <c r="F30" s="285"/>
      <c r="G30" s="182"/>
      <c r="H30" s="182"/>
      <c r="I30" s="182"/>
      <c r="J30" s="182"/>
      <c r="K30" s="182"/>
      <c r="L30" s="281"/>
      <c r="M30" s="281"/>
      <c r="N30" s="281"/>
      <c r="O30" s="281"/>
      <c r="P30" s="281"/>
      <c r="Q30" s="281"/>
      <c r="R30" s="281"/>
      <c r="S30" s="281"/>
    </row>
    <row r="31" s="316" customFormat="1" customHeight="1" spans="1:19">
      <c r="A31" s="285"/>
      <c r="B31" s="285"/>
      <c r="C31" s="182"/>
      <c r="D31" s="317"/>
      <c r="E31" s="285"/>
      <c r="F31" s="285"/>
      <c r="G31" s="182"/>
      <c r="H31" s="182"/>
      <c r="I31" s="182"/>
      <c r="J31" s="182"/>
      <c r="K31" s="182"/>
      <c r="L31" s="281"/>
      <c r="M31" s="281"/>
      <c r="N31" s="281"/>
      <c r="O31" s="281"/>
      <c r="P31" s="281"/>
      <c r="Q31" s="281"/>
      <c r="R31" s="281"/>
      <c r="S31" s="281"/>
    </row>
    <row r="32" s="316" customFormat="1" customHeight="1" spans="1:19">
      <c r="A32" s="285"/>
      <c r="B32" s="285"/>
      <c r="C32" s="182"/>
      <c r="D32" s="317"/>
      <c r="E32" s="285"/>
      <c r="F32" s="285"/>
      <c r="G32" s="182"/>
      <c r="H32" s="182"/>
      <c r="I32" s="182"/>
      <c r="J32" s="182"/>
      <c r="K32" s="182"/>
      <c r="L32" s="281"/>
      <c r="M32" s="281"/>
      <c r="N32" s="281"/>
      <c r="O32" s="281"/>
      <c r="P32" s="281"/>
      <c r="Q32" s="281"/>
      <c r="R32" s="281"/>
      <c r="S32" s="281"/>
    </row>
    <row r="33" s="316" customFormat="1" customHeight="1" spans="1:19">
      <c r="A33" s="285"/>
      <c r="B33" s="285"/>
      <c r="C33" s="182"/>
      <c r="D33" s="317"/>
      <c r="E33" s="285"/>
      <c r="F33" s="285"/>
      <c r="G33" s="182"/>
      <c r="H33" s="182"/>
      <c r="I33" s="182"/>
      <c r="J33" s="182"/>
      <c r="K33" s="182"/>
      <c r="L33" s="281"/>
      <c r="M33" s="281"/>
      <c r="N33" s="281"/>
      <c r="O33" s="281"/>
      <c r="P33" s="281"/>
      <c r="Q33" s="281"/>
      <c r="R33" s="281"/>
      <c r="S33" s="281"/>
    </row>
    <row r="34" s="316" customFormat="1" customHeight="1" spans="1:19">
      <c r="A34" s="285"/>
      <c r="B34" s="285"/>
      <c r="C34" s="182"/>
      <c r="D34" s="317"/>
      <c r="E34" s="285"/>
      <c r="F34" s="285"/>
      <c r="G34" s="182"/>
      <c r="H34" s="182"/>
      <c r="I34" s="182"/>
      <c r="J34" s="182"/>
      <c r="K34" s="182"/>
      <c r="L34" s="281"/>
      <c r="M34" s="281"/>
      <c r="N34" s="281"/>
      <c r="O34" s="281"/>
      <c r="P34" s="281"/>
      <c r="Q34" s="281"/>
      <c r="R34" s="281"/>
      <c r="S34" s="281"/>
    </row>
    <row r="35" s="316" customFormat="1" customHeight="1" spans="1:19">
      <c r="A35" s="285"/>
      <c r="B35" s="285"/>
      <c r="C35" s="182"/>
      <c r="D35" s="317"/>
      <c r="E35" s="285"/>
      <c r="F35" s="285"/>
      <c r="G35" s="182"/>
      <c r="H35" s="182"/>
      <c r="I35" s="182"/>
      <c r="J35" s="182"/>
      <c r="K35" s="182"/>
      <c r="L35" s="281"/>
      <c r="M35" s="281"/>
      <c r="N35" s="281"/>
      <c r="O35" s="281"/>
      <c r="P35" s="281"/>
      <c r="Q35" s="281"/>
      <c r="R35" s="281"/>
      <c r="S35" s="281"/>
    </row>
    <row r="36" s="316" customFormat="1" customHeight="1" spans="1:19">
      <c r="A36" s="285"/>
      <c r="B36" s="285"/>
      <c r="C36" s="182"/>
      <c r="D36" s="317"/>
      <c r="E36" s="285"/>
      <c r="F36" s="285"/>
      <c r="G36" s="182"/>
      <c r="H36" s="182"/>
      <c r="I36" s="182"/>
      <c r="J36" s="182"/>
      <c r="K36" s="182"/>
      <c r="L36" s="281"/>
      <c r="M36" s="281"/>
      <c r="N36" s="281"/>
      <c r="O36" s="281"/>
      <c r="P36" s="281"/>
      <c r="Q36" s="281"/>
      <c r="R36" s="281"/>
      <c r="S36" s="281"/>
    </row>
    <row r="37" s="316" customFormat="1" customHeight="1" spans="1:19">
      <c r="A37" s="285"/>
      <c r="B37" s="285"/>
      <c r="C37" s="182"/>
      <c r="D37" s="317"/>
      <c r="E37" s="285"/>
      <c r="F37" s="285"/>
      <c r="G37" s="182"/>
      <c r="H37" s="182"/>
      <c r="I37" s="182"/>
      <c r="J37" s="182"/>
      <c r="K37" s="182"/>
      <c r="L37" s="281"/>
      <c r="M37" s="281"/>
      <c r="N37" s="281"/>
      <c r="O37" s="281"/>
      <c r="P37" s="281"/>
      <c r="Q37" s="281"/>
      <c r="R37" s="281"/>
      <c r="S37" s="281"/>
    </row>
    <row r="38" s="316" customFormat="1" customHeight="1" spans="1:19">
      <c r="A38" s="285"/>
      <c r="B38" s="285"/>
      <c r="C38" s="182"/>
      <c r="D38" s="317"/>
      <c r="E38" s="285"/>
      <c r="F38" s="285"/>
      <c r="G38" s="182"/>
      <c r="H38" s="182"/>
      <c r="I38" s="182"/>
      <c r="J38" s="182"/>
      <c r="K38" s="182"/>
      <c r="L38" s="281"/>
      <c r="M38" s="281"/>
      <c r="N38" s="281"/>
      <c r="O38" s="281"/>
      <c r="P38" s="281"/>
      <c r="Q38" s="281"/>
      <c r="R38" s="281"/>
      <c r="S38" s="281"/>
    </row>
    <row r="39" s="316" customFormat="1" customHeight="1" spans="1:19">
      <c r="A39" s="285"/>
      <c r="B39" s="285"/>
      <c r="C39" s="182"/>
      <c r="D39" s="317"/>
      <c r="E39" s="285"/>
      <c r="F39" s="285"/>
      <c r="G39" s="182"/>
      <c r="H39" s="182"/>
      <c r="I39" s="182"/>
      <c r="J39" s="182"/>
      <c r="K39" s="182"/>
      <c r="L39" s="281"/>
      <c r="M39" s="281"/>
      <c r="N39" s="281"/>
      <c r="O39" s="281"/>
      <c r="P39" s="281"/>
      <c r="Q39" s="281"/>
      <c r="R39" s="281"/>
      <c r="S39" s="281"/>
    </row>
    <row r="40" s="316" customFormat="1" customHeight="1" spans="1:19">
      <c r="A40" s="285"/>
      <c r="B40" s="285"/>
      <c r="C40" s="182"/>
      <c r="D40" s="317"/>
      <c r="E40" s="285"/>
      <c r="F40" s="285"/>
      <c r="G40" s="182"/>
      <c r="H40" s="182"/>
      <c r="I40" s="182"/>
      <c r="J40" s="182"/>
      <c r="K40" s="182"/>
      <c r="L40" s="281"/>
      <c r="M40" s="281"/>
      <c r="N40" s="281"/>
      <c r="O40" s="281"/>
      <c r="P40" s="281"/>
      <c r="Q40" s="281"/>
      <c r="R40" s="281"/>
      <c r="S40" s="281"/>
    </row>
    <row r="41" s="316" customFormat="1" customHeight="1" spans="1:19">
      <c r="A41" s="285"/>
      <c r="B41" s="285"/>
      <c r="C41" s="182"/>
      <c r="D41" s="317"/>
      <c r="E41" s="285"/>
      <c r="F41" s="285"/>
      <c r="G41" s="182"/>
      <c r="H41" s="182"/>
      <c r="I41" s="182"/>
      <c r="J41" s="182"/>
      <c r="K41" s="182"/>
      <c r="L41" s="281"/>
      <c r="M41" s="281"/>
      <c r="N41" s="281"/>
      <c r="O41" s="281"/>
      <c r="P41" s="281"/>
      <c r="Q41" s="281"/>
      <c r="R41" s="281"/>
      <c r="S41" s="281"/>
    </row>
    <row r="42" s="316" customFormat="1" customHeight="1" spans="1:19">
      <c r="A42" s="285"/>
      <c r="B42" s="285"/>
      <c r="C42" s="182"/>
      <c r="D42" s="317"/>
      <c r="E42" s="285"/>
      <c r="F42" s="285"/>
      <c r="G42" s="182"/>
      <c r="H42" s="182"/>
      <c r="I42" s="182"/>
      <c r="J42" s="182"/>
      <c r="K42" s="182"/>
      <c r="L42" s="281"/>
      <c r="M42" s="281"/>
      <c r="N42" s="281"/>
      <c r="O42" s="281"/>
      <c r="P42" s="281"/>
      <c r="Q42" s="281"/>
      <c r="R42" s="281"/>
      <c r="S42" s="281"/>
    </row>
    <row r="43" s="316" customFormat="1" customHeight="1" spans="1:19">
      <c r="A43" s="285"/>
      <c r="B43" s="285"/>
      <c r="C43" s="182"/>
      <c r="D43" s="317"/>
      <c r="E43" s="285"/>
      <c r="F43" s="285"/>
      <c r="G43" s="182"/>
      <c r="H43" s="182"/>
      <c r="I43" s="182"/>
      <c r="J43" s="182"/>
      <c r="K43" s="182"/>
      <c r="L43" s="281"/>
      <c r="M43" s="281"/>
      <c r="N43" s="281"/>
      <c r="O43" s="281"/>
      <c r="P43" s="281"/>
      <c r="Q43" s="281"/>
      <c r="R43" s="281"/>
      <c r="S43" s="281"/>
    </row>
    <row r="44" s="316" customFormat="1" customHeight="1" spans="1:19">
      <c r="A44" s="285"/>
      <c r="B44" s="285"/>
      <c r="C44" s="182"/>
      <c r="D44" s="317"/>
      <c r="E44" s="285"/>
      <c r="F44" s="285"/>
      <c r="G44" s="182"/>
      <c r="H44" s="182"/>
      <c r="I44" s="182"/>
      <c r="J44" s="182"/>
      <c r="K44" s="182"/>
      <c r="L44" s="281"/>
      <c r="M44" s="281"/>
      <c r="N44" s="281"/>
      <c r="O44" s="281"/>
      <c r="P44" s="281"/>
      <c r="Q44" s="281"/>
      <c r="R44" s="281"/>
      <c r="S44" s="281"/>
    </row>
    <row r="45" s="316" customFormat="1" customHeight="1" spans="1:19">
      <c r="A45" s="285"/>
      <c r="B45" s="285"/>
      <c r="C45" s="182"/>
      <c r="D45" s="317"/>
      <c r="E45" s="285"/>
      <c r="F45" s="285"/>
      <c r="G45" s="182"/>
      <c r="H45" s="182"/>
      <c r="I45" s="182"/>
      <c r="J45" s="182"/>
      <c r="K45" s="182"/>
      <c r="L45" s="281"/>
      <c r="M45" s="281"/>
      <c r="N45" s="281"/>
      <c r="O45" s="281"/>
      <c r="P45" s="281"/>
      <c r="Q45" s="281"/>
      <c r="R45" s="281"/>
      <c r="S45" s="281"/>
    </row>
    <row r="46" s="316" customFormat="1" customHeight="1" spans="1:19">
      <c r="A46" s="285"/>
      <c r="B46" s="285"/>
      <c r="C46" s="182"/>
      <c r="D46" s="317"/>
      <c r="E46" s="285"/>
      <c r="F46" s="285"/>
      <c r="G46" s="182"/>
      <c r="H46" s="182"/>
      <c r="I46" s="182"/>
      <c r="J46" s="182"/>
      <c r="K46" s="182"/>
      <c r="L46" s="281"/>
      <c r="M46" s="281"/>
      <c r="N46" s="281"/>
      <c r="O46" s="281"/>
      <c r="P46" s="281"/>
      <c r="Q46" s="281"/>
      <c r="R46" s="281"/>
      <c r="S46" s="281"/>
    </row>
    <row r="47" s="316" customFormat="1" customHeight="1" spans="1:19">
      <c r="A47" s="285"/>
      <c r="B47" s="285"/>
      <c r="C47" s="182"/>
      <c r="D47" s="317"/>
      <c r="E47" s="285"/>
      <c r="F47" s="285"/>
      <c r="G47" s="182"/>
      <c r="H47" s="182"/>
      <c r="I47" s="182"/>
      <c r="J47" s="182"/>
      <c r="K47" s="182"/>
      <c r="L47" s="281"/>
      <c r="M47" s="281"/>
      <c r="N47" s="281"/>
      <c r="O47" s="281"/>
      <c r="P47" s="281"/>
      <c r="Q47" s="281"/>
      <c r="R47" s="281"/>
      <c r="S47" s="281"/>
    </row>
    <row r="48" s="316" customFormat="1" customHeight="1" spans="1:19">
      <c r="A48" s="285"/>
      <c r="B48" s="285"/>
      <c r="C48" s="182"/>
      <c r="D48" s="317"/>
      <c r="E48" s="285"/>
      <c r="F48" s="285"/>
      <c r="G48" s="182"/>
      <c r="H48" s="182"/>
      <c r="I48" s="182"/>
      <c r="J48" s="182"/>
      <c r="K48" s="182"/>
      <c r="L48" s="281"/>
      <c r="M48" s="281"/>
      <c r="N48" s="281"/>
      <c r="O48" s="281"/>
      <c r="P48" s="281"/>
      <c r="Q48" s="281"/>
      <c r="R48" s="281"/>
      <c r="S48" s="281"/>
    </row>
    <row r="49" s="316" customFormat="1" customHeight="1" spans="1:19">
      <c r="A49" s="285"/>
      <c r="B49" s="285"/>
      <c r="C49" s="182"/>
      <c r="D49" s="317"/>
      <c r="E49" s="285"/>
      <c r="F49" s="285"/>
      <c r="G49" s="182"/>
      <c r="H49" s="182"/>
      <c r="I49" s="182"/>
      <c r="J49" s="182"/>
      <c r="K49" s="182"/>
      <c r="L49" s="281"/>
      <c r="M49" s="281"/>
      <c r="N49" s="281"/>
      <c r="O49" s="281"/>
      <c r="P49" s="281"/>
      <c r="Q49" s="281"/>
      <c r="R49" s="281"/>
      <c r="S49" s="281"/>
    </row>
    <row r="50" s="316" customFormat="1" customHeight="1" spans="1:19">
      <c r="A50" s="285"/>
      <c r="B50" s="285"/>
      <c r="C50" s="182"/>
      <c r="D50" s="317"/>
      <c r="E50" s="285"/>
      <c r="F50" s="285"/>
      <c r="G50" s="182"/>
      <c r="H50" s="182"/>
      <c r="I50" s="182"/>
      <c r="J50" s="182"/>
      <c r="K50" s="182"/>
      <c r="L50" s="281"/>
      <c r="M50" s="281"/>
      <c r="N50" s="281"/>
      <c r="O50" s="281"/>
      <c r="P50" s="281"/>
      <c r="Q50" s="281"/>
      <c r="R50" s="281"/>
      <c r="S50" s="281"/>
    </row>
    <row r="51" s="316" customFormat="1" customHeight="1" spans="1:19">
      <c r="A51" s="285"/>
      <c r="B51" s="285"/>
      <c r="C51" s="182"/>
      <c r="D51" s="317"/>
      <c r="E51" s="285"/>
      <c r="F51" s="285"/>
      <c r="G51" s="182"/>
      <c r="H51" s="182"/>
      <c r="I51" s="182"/>
      <c r="J51" s="182"/>
      <c r="K51" s="182"/>
      <c r="L51" s="281"/>
      <c r="M51" s="281"/>
      <c r="N51" s="281"/>
      <c r="O51" s="281"/>
      <c r="P51" s="281"/>
      <c r="Q51" s="281"/>
      <c r="R51" s="281"/>
      <c r="S51" s="281"/>
    </row>
    <row r="52" s="316" customFormat="1" customHeight="1" spans="1:19">
      <c r="A52" s="285"/>
      <c r="B52" s="285"/>
      <c r="C52" s="182"/>
      <c r="D52" s="317"/>
      <c r="E52" s="285"/>
      <c r="F52" s="285"/>
      <c r="G52" s="182"/>
      <c r="H52" s="182"/>
      <c r="I52" s="182"/>
      <c r="J52" s="182"/>
      <c r="K52" s="182"/>
      <c r="L52" s="281"/>
      <c r="M52" s="281"/>
      <c r="N52" s="281"/>
      <c r="O52" s="281"/>
      <c r="P52" s="281"/>
      <c r="Q52" s="281"/>
      <c r="R52" s="281"/>
      <c r="S52" s="281"/>
    </row>
  </sheetData>
  <mergeCells count="17">
    <mergeCell ref="A1:T1"/>
    <mergeCell ref="A2:T2"/>
    <mergeCell ref="G4:S4"/>
    <mergeCell ref="G5:J5"/>
    <mergeCell ref="L5:M5"/>
    <mergeCell ref="N5:O5"/>
    <mergeCell ref="P5:Q5"/>
    <mergeCell ref="R5:S5"/>
    <mergeCell ref="A7:E7"/>
    <mergeCell ref="A4:A6"/>
    <mergeCell ref="B4:B6"/>
    <mergeCell ref="C4:C6"/>
    <mergeCell ref="D4:D6"/>
    <mergeCell ref="E4:E6"/>
    <mergeCell ref="F4:F6"/>
    <mergeCell ref="K5:K6"/>
    <mergeCell ref="T4:T6"/>
  </mergeCells>
  <pageMargins left="0.7" right="0.7" top="0.75" bottom="0.75" header="0.3" footer="0.3"/>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Q58"/>
  <sheetViews>
    <sheetView workbookViewId="0">
      <pane xSplit="7" ySplit="6" topLeftCell="H7" activePane="bottomRight" state="frozen"/>
      <selection/>
      <selection pane="topRight"/>
      <selection pane="bottomLeft"/>
      <selection pane="bottomRight" activeCell="M7" sqref="M7:M12"/>
    </sheetView>
  </sheetViews>
  <sheetFormatPr defaultColWidth="9" defaultRowHeight="15.6" customHeight="1"/>
  <cols>
    <col min="1" max="1" width="5.66666666666667" style="281" customWidth="1"/>
    <col min="2" max="2" width="8" style="282" customWidth="1"/>
    <col min="3" max="3" width="7.16666666666667" style="283" customWidth="1"/>
    <col min="4" max="4" width="15" style="284" customWidth="1"/>
    <col min="5" max="5" width="9.95833333333333" style="285" customWidth="1"/>
    <col min="6" max="16" width="7.125" style="285" customWidth="1"/>
    <col min="17" max="17" width="7.125" style="182" customWidth="1"/>
    <col min="18" max="40" width="9" style="182" customWidth="1"/>
  </cols>
  <sheetData>
    <row r="1" s="182" customFormat="1" customHeight="1" spans="1:16">
      <c r="A1" s="281" t="s">
        <v>103</v>
      </c>
      <c r="B1" s="286"/>
      <c r="C1" s="287"/>
      <c r="D1" s="284"/>
      <c r="E1" s="285"/>
      <c r="F1" s="285"/>
      <c r="G1" s="285"/>
      <c r="H1" s="285"/>
      <c r="I1" s="285"/>
      <c r="J1" s="285"/>
      <c r="K1" s="285"/>
      <c r="L1" s="285"/>
      <c r="M1" s="285"/>
      <c r="N1" s="285"/>
      <c r="O1" s="285"/>
      <c r="P1" s="285"/>
    </row>
    <row r="2" s="182" customFormat="1" ht="27" customHeight="1" spans="1:17">
      <c r="A2" s="288" t="s">
        <v>184</v>
      </c>
      <c r="B2" s="288"/>
      <c r="C2" s="288"/>
      <c r="D2" s="288"/>
      <c r="E2" s="288"/>
      <c r="F2" s="288"/>
      <c r="G2" s="288"/>
      <c r="H2" s="288"/>
      <c r="I2" s="288"/>
      <c r="J2" s="288"/>
      <c r="K2" s="288"/>
      <c r="L2" s="288"/>
      <c r="M2" s="288"/>
      <c r="N2" s="288"/>
      <c r="O2" s="288"/>
      <c r="P2" s="288"/>
      <c r="Q2" s="288"/>
    </row>
    <row r="3" s="182" customFormat="1" ht="27" customHeight="1" spans="1:16">
      <c r="A3" s="289" t="s">
        <v>105</v>
      </c>
      <c r="B3" s="290"/>
      <c r="C3" s="290"/>
      <c r="D3" s="291"/>
      <c r="E3" s="288"/>
      <c r="F3" s="288"/>
      <c r="G3" s="288"/>
      <c r="H3" s="288"/>
      <c r="I3" s="288"/>
      <c r="J3" s="288"/>
      <c r="K3" s="288"/>
      <c r="L3" s="288"/>
      <c r="M3" s="288"/>
      <c r="N3" s="288"/>
      <c r="O3" s="290" t="s">
        <v>1</v>
      </c>
      <c r="P3" s="288"/>
    </row>
    <row r="4" s="280" customFormat="1" ht="41" customHeight="1" spans="1:17">
      <c r="A4" s="292" t="s">
        <v>106</v>
      </c>
      <c r="B4" s="292" t="s">
        <v>107</v>
      </c>
      <c r="C4" s="292" t="s">
        <v>108</v>
      </c>
      <c r="D4" s="293" t="s">
        <v>109</v>
      </c>
      <c r="E4" s="293" t="s">
        <v>110</v>
      </c>
      <c r="F4" s="294" t="s">
        <v>111</v>
      </c>
      <c r="G4" s="295"/>
      <c r="H4" s="295"/>
      <c r="I4" s="305" t="s">
        <v>113</v>
      </c>
      <c r="J4" s="305"/>
      <c r="K4" s="305"/>
      <c r="L4" s="306" t="s">
        <v>185</v>
      </c>
      <c r="M4" s="307" t="s">
        <v>186</v>
      </c>
      <c r="N4" s="307"/>
      <c r="O4" s="307"/>
      <c r="P4" s="308" t="s">
        <v>187</v>
      </c>
      <c r="Q4" s="307" t="s">
        <v>5</v>
      </c>
    </row>
    <row r="5" s="280" customFormat="1" ht="41" customHeight="1" spans="1:17">
      <c r="A5" s="292"/>
      <c r="B5" s="292"/>
      <c r="C5" s="292"/>
      <c r="D5" s="293"/>
      <c r="E5" s="293"/>
      <c r="F5" s="295" t="s">
        <v>116</v>
      </c>
      <c r="G5" s="294" t="s">
        <v>117</v>
      </c>
      <c r="H5" s="294" t="s">
        <v>118</v>
      </c>
      <c r="I5" s="305" t="s">
        <v>3</v>
      </c>
      <c r="J5" s="305" t="s">
        <v>119</v>
      </c>
      <c r="K5" s="305" t="s">
        <v>120</v>
      </c>
      <c r="L5" s="306"/>
      <c r="M5" s="308" t="s">
        <v>3</v>
      </c>
      <c r="N5" s="308" t="s">
        <v>188</v>
      </c>
      <c r="O5" s="308" t="s">
        <v>189</v>
      </c>
      <c r="P5" s="308"/>
      <c r="Q5" s="307"/>
    </row>
    <row r="6" s="280" customFormat="1" ht="41" customHeight="1" spans="1:17">
      <c r="A6" s="296"/>
      <c r="B6" s="297"/>
      <c r="C6" s="298"/>
      <c r="D6" s="299" t="s">
        <v>3</v>
      </c>
      <c r="E6" s="300"/>
      <c r="F6" s="301">
        <f t="shared" ref="F6:K6" si="0">SUM(F7:F12)</f>
        <v>58</v>
      </c>
      <c r="G6" s="301">
        <f t="shared" si="0"/>
        <v>19</v>
      </c>
      <c r="H6" s="301">
        <f t="shared" si="0"/>
        <v>39</v>
      </c>
      <c r="I6" s="301">
        <f t="shared" si="0"/>
        <v>79</v>
      </c>
      <c r="J6" s="301">
        <f t="shared" si="0"/>
        <v>25</v>
      </c>
      <c r="K6" s="301">
        <f t="shared" si="0"/>
        <v>54</v>
      </c>
      <c r="L6" s="301"/>
      <c r="M6" s="309">
        <f>SUM(M7:M12)</f>
        <v>82.08</v>
      </c>
      <c r="N6" s="309">
        <f>SUM(N7:N12)</f>
        <v>74.18</v>
      </c>
      <c r="O6" s="309">
        <f>SUM(O7:O12)</f>
        <v>7.9</v>
      </c>
      <c r="P6" s="310">
        <f>SUM(P7:P12)</f>
        <v>0</v>
      </c>
      <c r="Q6" s="310"/>
    </row>
    <row r="7" s="280" customFormat="1" ht="41" customHeight="1" spans="1:17">
      <c r="A7" s="221">
        <v>67</v>
      </c>
      <c r="B7" s="302" t="s">
        <v>130</v>
      </c>
      <c r="C7" s="302" t="s">
        <v>131</v>
      </c>
      <c r="D7" s="302" t="s">
        <v>132</v>
      </c>
      <c r="E7" s="302" t="s">
        <v>133</v>
      </c>
      <c r="F7" s="146">
        <v>20</v>
      </c>
      <c r="G7" s="146">
        <v>19</v>
      </c>
      <c r="H7" s="146">
        <v>1</v>
      </c>
      <c r="I7" s="311">
        <v>26</v>
      </c>
      <c r="J7" s="312">
        <v>25</v>
      </c>
      <c r="K7" s="312">
        <v>1</v>
      </c>
      <c r="L7" s="313">
        <v>1.2</v>
      </c>
      <c r="M7" s="312">
        <f t="shared" ref="M7:M40" si="1">I7*L7</f>
        <v>31.2</v>
      </c>
      <c r="N7" s="312">
        <f t="shared" ref="N7:N15" si="2">M7-O7</f>
        <v>28.6</v>
      </c>
      <c r="O7" s="312">
        <f t="shared" ref="O7:O15" si="3">I7*0.1</f>
        <v>2.6</v>
      </c>
      <c r="P7" s="146"/>
      <c r="Q7" s="315"/>
    </row>
    <row r="8" s="280" customFormat="1" ht="41" customHeight="1" spans="1:17">
      <c r="A8" s="221">
        <v>68</v>
      </c>
      <c r="B8" s="302" t="s">
        <v>130</v>
      </c>
      <c r="C8" s="302" t="s">
        <v>134</v>
      </c>
      <c r="D8" s="302" t="s">
        <v>135</v>
      </c>
      <c r="E8" s="302" t="s">
        <v>120</v>
      </c>
      <c r="F8" s="146">
        <v>4</v>
      </c>
      <c r="G8" s="146"/>
      <c r="H8" s="146">
        <v>4</v>
      </c>
      <c r="I8" s="311">
        <v>10</v>
      </c>
      <c r="J8" s="312"/>
      <c r="K8" s="312">
        <v>10</v>
      </c>
      <c r="L8" s="313">
        <v>0.96</v>
      </c>
      <c r="M8" s="312">
        <f t="shared" si="1"/>
        <v>9.6</v>
      </c>
      <c r="N8" s="312">
        <f t="shared" si="2"/>
        <v>8.6</v>
      </c>
      <c r="O8" s="312">
        <f t="shared" si="3"/>
        <v>1</v>
      </c>
      <c r="P8" s="146"/>
      <c r="Q8" s="315"/>
    </row>
    <row r="9" s="280" customFormat="1" ht="41" customHeight="1" spans="1:17">
      <c r="A9" s="221">
        <v>69</v>
      </c>
      <c r="B9" s="302" t="s">
        <v>130</v>
      </c>
      <c r="C9" s="302" t="s">
        <v>136</v>
      </c>
      <c r="D9" s="302" t="s">
        <v>137</v>
      </c>
      <c r="E9" s="302" t="s">
        <v>138</v>
      </c>
      <c r="F9" s="146">
        <v>7</v>
      </c>
      <c r="G9" s="146">
        <v>0</v>
      </c>
      <c r="H9" s="146">
        <v>7</v>
      </c>
      <c r="I9" s="311">
        <v>12</v>
      </c>
      <c r="J9" s="312">
        <v>0</v>
      </c>
      <c r="K9" s="312">
        <v>12</v>
      </c>
      <c r="L9" s="313">
        <v>0.96</v>
      </c>
      <c r="M9" s="312">
        <f t="shared" si="1"/>
        <v>11.52</v>
      </c>
      <c r="N9" s="312">
        <f t="shared" si="2"/>
        <v>10.32</v>
      </c>
      <c r="O9" s="312">
        <f t="shared" si="3"/>
        <v>1.2</v>
      </c>
      <c r="P9" s="146"/>
      <c r="Q9" s="315"/>
    </row>
    <row r="10" s="280" customFormat="1" ht="41" customHeight="1" spans="1:17">
      <c r="A10" s="221">
        <v>70</v>
      </c>
      <c r="B10" s="302" t="s">
        <v>130</v>
      </c>
      <c r="C10" s="302" t="s">
        <v>139</v>
      </c>
      <c r="D10" s="302" t="s">
        <v>140</v>
      </c>
      <c r="E10" s="302" t="s">
        <v>138</v>
      </c>
      <c r="F10" s="146">
        <v>10</v>
      </c>
      <c r="G10" s="146">
        <v>0</v>
      </c>
      <c r="H10" s="146">
        <v>10</v>
      </c>
      <c r="I10" s="311">
        <v>12</v>
      </c>
      <c r="J10" s="312">
        <v>0</v>
      </c>
      <c r="K10" s="312">
        <v>12</v>
      </c>
      <c r="L10" s="313">
        <v>0.96</v>
      </c>
      <c r="M10" s="312">
        <f t="shared" si="1"/>
        <v>11.52</v>
      </c>
      <c r="N10" s="312">
        <f t="shared" si="2"/>
        <v>10.32</v>
      </c>
      <c r="O10" s="312">
        <f t="shared" si="3"/>
        <v>1.2</v>
      </c>
      <c r="P10" s="146"/>
      <c r="Q10" s="315"/>
    </row>
    <row r="11" s="280" customFormat="1" ht="41" customHeight="1" spans="1:17">
      <c r="A11" s="221">
        <v>71</v>
      </c>
      <c r="B11" s="302" t="s">
        <v>130</v>
      </c>
      <c r="C11" s="302" t="s">
        <v>141</v>
      </c>
      <c r="D11" s="302" t="s">
        <v>142</v>
      </c>
      <c r="E11" s="302" t="s">
        <v>138</v>
      </c>
      <c r="F11" s="146">
        <v>6</v>
      </c>
      <c r="G11" s="146"/>
      <c r="H11" s="146">
        <v>6</v>
      </c>
      <c r="I11" s="311">
        <v>6</v>
      </c>
      <c r="J11" s="312"/>
      <c r="K11" s="312">
        <v>6</v>
      </c>
      <c r="L11" s="313">
        <v>0.96</v>
      </c>
      <c r="M11" s="314">
        <f t="shared" si="1"/>
        <v>5.76</v>
      </c>
      <c r="N11" s="314">
        <f t="shared" si="2"/>
        <v>5.16</v>
      </c>
      <c r="O11" s="314">
        <f t="shared" si="3"/>
        <v>0.6</v>
      </c>
      <c r="P11" s="146"/>
      <c r="Q11" s="315"/>
    </row>
    <row r="12" s="280" customFormat="1" ht="41" customHeight="1" spans="1:17">
      <c r="A12" s="221">
        <v>72</v>
      </c>
      <c r="B12" s="302" t="s">
        <v>130</v>
      </c>
      <c r="C12" s="302" t="s">
        <v>143</v>
      </c>
      <c r="D12" s="302" t="s">
        <v>144</v>
      </c>
      <c r="E12" s="302" t="s">
        <v>120</v>
      </c>
      <c r="F12" s="146">
        <v>11</v>
      </c>
      <c r="G12" s="146"/>
      <c r="H12" s="146">
        <v>11</v>
      </c>
      <c r="I12" s="311">
        <v>13</v>
      </c>
      <c r="J12" s="312"/>
      <c r="K12" s="312">
        <v>13</v>
      </c>
      <c r="L12" s="313">
        <v>0.96</v>
      </c>
      <c r="M12" s="312">
        <f t="shared" si="1"/>
        <v>12.48</v>
      </c>
      <c r="N12" s="312">
        <f t="shared" si="2"/>
        <v>11.18</v>
      </c>
      <c r="O12" s="312">
        <f t="shared" si="3"/>
        <v>1.3</v>
      </c>
      <c r="P12" s="146"/>
      <c r="Q12" s="315"/>
    </row>
    <row r="13" s="182" customFormat="1" customHeight="1" spans="1:16">
      <c r="A13" s="285"/>
      <c r="B13" s="303"/>
      <c r="C13" s="304"/>
      <c r="D13" s="284"/>
      <c r="E13" s="285"/>
      <c r="F13" s="285"/>
      <c r="G13" s="285"/>
      <c r="H13" s="285"/>
      <c r="I13" s="285"/>
      <c r="J13" s="285"/>
      <c r="K13" s="285"/>
      <c r="L13" s="285"/>
      <c r="M13" s="285"/>
      <c r="N13" s="285"/>
      <c r="O13" s="285"/>
      <c r="P13" s="285"/>
    </row>
    <row r="14" s="182" customFormat="1" customHeight="1" spans="1:16">
      <c r="A14" s="285"/>
      <c r="B14" s="303"/>
      <c r="C14" s="304"/>
      <c r="D14" s="284"/>
      <c r="E14" s="285"/>
      <c r="F14" s="285"/>
      <c r="G14" s="285"/>
      <c r="H14" s="285"/>
      <c r="I14" s="285"/>
      <c r="J14" s="285"/>
      <c r="K14" s="285"/>
      <c r="L14" s="285"/>
      <c r="M14" s="285"/>
      <c r="N14" s="285"/>
      <c r="O14" s="285"/>
      <c r="P14" s="285"/>
    </row>
    <row r="15" s="182" customFormat="1" customHeight="1" spans="1:16">
      <c r="A15" s="285"/>
      <c r="B15" s="303"/>
      <c r="C15" s="304"/>
      <c r="D15" s="284"/>
      <c r="E15" s="285"/>
      <c r="F15" s="285"/>
      <c r="G15" s="285"/>
      <c r="H15" s="285"/>
      <c r="I15" s="285"/>
      <c r="J15" s="285"/>
      <c r="K15" s="285"/>
      <c r="L15" s="285"/>
      <c r="M15" s="285"/>
      <c r="N15" s="285"/>
      <c r="O15" s="285"/>
      <c r="P15" s="285"/>
    </row>
    <row r="16" s="182" customFormat="1" customHeight="1" spans="1:16">
      <c r="A16" s="285"/>
      <c r="B16" s="303"/>
      <c r="C16" s="304"/>
      <c r="D16" s="284"/>
      <c r="E16" s="285"/>
      <c r="F16" s="285"/>
      <c r="G16" s="285"/>
      <c r="H16" s="285"/>
      <c r="I16" s="285"/>
      <c r="J16" s="285"/>
      <c r="K16" s="285"/>
      <c r="L16" s="285"/>
      <c r="M16" s="285"/>
      <c r="N16" s="285"/>
      <c r="O16" s="285"/>
      <c r="P16" s="285"/>
    </row>
    <row r="17" s="182" customFormat="1" customHeight="1" spans="1:16">
      <c r="A17" s="285"/>
      <c r="B17" s="303"/>
      <c r="C17" s="304"/>
      <c r="D17" s="284"/>
      <c r="E17" s="285"/>
      <c r="F17" s="285"/>
      <c r="G17" s="285"/>
      <c r="H17" s="285"/>
      <c r="I17" s="285"/>
      <c r="J17" s="285"/>
      <c r="K17" s="285"/>
      <c r="L17" s="285"/>
      <c r="M17" s="285"/>
      <c r="N17" s="285"/>
      <c r="O17" s="285"/>
      <c r="P17" s="285"/>
    </row>
    <row r="18" s="182" customFormat="1" customHeight="1" spans="1:16">
      <c r="A18" s="285"/>
      <c r="B18" s="303"/>
      <c r="C18" s="304"/>
      <c r="D18" s="284"/>
      <c r="E18" s="285"/>
      <c r="F18" s="285"/>
      <c r="G18" s="285"/>
      <c r="H18" s="285"/>
      <c r="I18" s="285"/>
      <c r="J18" s="285"/>
      <c r="K18" s="285"/>
      <c r="L18" s="285"/>
      <c r="M18" s="285"/>
      <c r="N18" s="285"/>
      <c r="O18" s="285"/>
      <c r="P18" s="285"/>
    </row>
    <row r="19" s="182" customFormat="1" customHeight="1" spans="1:16">
      <c r="A19" s="285"/>
      <c r="B19" s="303"/>
      <c r="C19" s="304"/>
      <c r="D19" s="284"/>
      <c r="E19" s="285"/>
      <c r="F19" s="285"/>
      <c r="G19" s="285"/>
      <c r="H19" s="285"/>
      <c r="I19" s="285"/>
      <c r="J19" s="285"/>
      <c r="K19" s="285"/>
      <c r="L19" s="285"/>
      <c r="M19" s="285"/>
      <c r="N19" s="285"/>
      <c r="O19" s="285"/>
      <c r="P19" s="285"/>
    </row>
    <row r="20" s="182" customFormat="1" customHeight="1" spans="1:16">
      <c r="A20" s="285"/>
      <c r="B20" s="303"/>
      <c r="C20" s="304"/>
      <c r="D20" s="284"/>
      <c r="E20" s="285"/>
      <c r="F20" s="285"/>
      <c r="G20" s="285"/>
      <c r="H20" s="285"/>
      <c r="I20" s="285"/>
      <c r="J20" s="285"/>
      <c r="K20" s="285"/>
      <c r="L20" s="285"/>
      <c r="M20" s="285"/>
      <c r="N20" s="285"/>
      <c r="O20" s="285"/>
      <c r="P20" s="285"/>
    </row>
    <row r="21" s="182" customFormat="1" customHeight="1" spans="1:16">
      <c r="A21" s="285"/>
      <c r="B21" s="303"/>
      <c r="C21" s="304"/>
      <c r="D21" s="284"/>
      <c r="E21" s="285"/>
      <c r="F21" s="285"/>
      <c r="G21" s="285"/>
      <c r="H21" s="285"/>
      <c r="I21" s="285"/>
      <c r="J21" s="285"/>
      <c r="K21" s="285"/>
      <c r="L21" s="285"/>
      <c r="M21" s="285"/>
      <c r="N21" s="285"/>
      <c r="O21" s="285"/>
      <c r="P21" s="285"/>
    </row>
    <row r="22" s="182" customFormat="1" customHeight="1" spans="1:16">
      <c r="A22" s="285"/>
      <c r="B22" s="303"/>
      <c r="C22" s="304"/>
      <c r="D22" s="284"/>
      <c r="E22" s="285"/>
      <c r="F22" s="285"/>
      <c r="G22" s="285"/>
      <c r="H22" s="285"/>
      <c r="I22" s="285"/>
      <c r="J22" s="285"/>
      <c r="K22" s="285"/>
      <c r="L22" s="285"/>
      <c r="M22" s="285"/>
      <c r="N22" s="285"/>
      <c r="O22" s="285"/>
      <c r="P22" s="285"/>
    </row>
    <row r="23" s="182" customFormat="1" customHeight="1" spans="1:16">
      <c r="A23" s="285"/>
      <c r="B23" s="303"/>
      <c r="C23" s="304"/>
      <c r="D23" s="284"/>
      <c r="E23" s="285"/>
      <c r="F23" s="285"/>
      <c r="G23" s="285"/>
      <c r="H23" s="285"/>
      <c r="I23" s="285"/>
      <c r="J23" s="285"/>
      <c r="K23" s="285"/>
      <c r="L23" s="285"/>
      <c r="M23" s="285"/>
      <c r="N23" s="285"/>
      <c r="O23" s="285"/>
      <c r="P23" s="285"/>
    </row>
    <row r="24" s="182" customFormat="1" customHeight="1" spans="1:16">
      <c r="A24" s="285"/>
      <c r="B24" s="303"/>
      <c r="C24" s="304"/>
      <c r="D24" s="284"/>
      <c r="E24" s="285"/>
      <c r="F24" s="285"/>
      <c r="G24" s="285"/>
      <c r="H24" s="285"/>
      <c r="I24" s="285"/>
      <c r="J24" s="285"/>
      <c r="K24" s="285"/>
      <c r="L24" s="285"/>
      <c r="M24" s="285"/>
      <c r="N24" s="285"/>
      <c r="O24" s="285"/>
      <c r="P24" s="285"/>
    </row>
    <row r="25" s="182" customFormat="1" customHeight="1" spans="1:16">
      <c r="A25" s="285"/>
      <c r="B25" s="303"/>
      <c r="C25" s="304"/>
      <c r="D25" s="284"/>
      <c r="E25" s="285"/>
      <c r="F25" s="285"/>
      <c r="G25" s="285"/>
      <c r="H25" s="285"/>
      <c r="I25" s="285"/>
      <c r="J25" s="285"/>
      <c r="K25" s="285"/>
      <c r="L25" s="285"/>
      <c r="M25" s="285"/>
      <c r="N25" s="285"/>
      <c r="O25" s="285"/>
      <c r="P25" s="285"/>
    </row>
    <row r="26" s="182" customFormat="1" customHeight="1" spans="1:16">
      <c r="A26" s="285"/>
      <c r="B26" s="303"/>
      <c r="C26" s="304"/>
      <c r="D26" s="284"/>
      <c r="E26" s="285"/>
      <c r="F26" s="285"/>
      <c r="G26" s="285"/>
      <c r="H26" s="285"/>
      <c r="I26" s="285"/>
      <c r="J26" s="285"/>
      <c r="K26" s="285"/>
      <c r="L26" s="285"/>
      <c r="M26" s="285"/>
      <c r="N26" s="285"/>
      <c r="O26" s="285"/>
      <c r="P26" s="285"/>
    </row>
    <row r="27" s="182" customFormat="1" customHeight="1" spans="1:16">
      <c r="A27" s="285"/>
      <c r="B27" s="303"/>
      <c r="C27" s="304"/>
      <c r="D27" s="284"/>
      <c r="E27" s="285"/>
      <c r="F27" s="285"/>
      <c r="G27" s="285"/>
      <c r="H27" s="285"/>
      <c r="I27" s="285"/>
      <c r="J27" s="285"/>
      <c r="K27" s="285"/>
      <c r="L27" s="285"/>
      <c r="M27" s="285"/>
      <c r="N27" s="285"/>
      <c r="O27" s="285"/>
      <c r="P27" s="285"/>
    </row>
    <row r="28" s="182" customFormat="1" customHeight="1" spans="1:16">
      <c r="A28" s="285"/>
      <c r="B28" s="303"/>
      <c r="C28" s="304"/>
      <c r="D28" s="284"/>
      <c r="E28" s="285"/>
      <c r="F28" s="285"/>
      <c r="G28" s="285"/>
      <c r="H28" s="285"/>
      <c r="I28" s="285"/>
      <c r="J28" s="285"/>
      <c r="K28" s="285"/>
      <c r="L28" s="285"/>
      <c r="M28" s="285"/>
      <c r="N28" s="285"/>
      <c r="O28" s="285"/>
      <c r="P28" s="285"/>
    </row>
    <row r="29" s="182" customFormat="1" customHeight="1" spans="1:16">
      <c r="A29" s="285"/>
      <c r="B29" s="303"/>
      <c r="C29" s="304"/>
      <c r="D29" s="284"/>
      <c r="E29" s="285"/>
      <c r="F29" s="285"/>
      <c r="G29" s="285"/>
      <c r="H29" s="285"/>
      <c r="I29" s="285"/>
      <c r="J29" s="285"/>
      <c r="K29" s="285"/>
      <c r="L29" s="285"/>
      <c r="M29" s="285"/>
      <c r="N29" s="285"/>
      <c r="O29" s="285"/>
      <c r="P29" s="285"/>
    </row>
    <row r="30" s="182" customFormat="1" customHeight="1" spans="1:16">
      <c r="A30" s="285"/>
      <c r="B30" s="303"/>
      <c r="C30" s="304"/>
      <c r="D30" s="284"/>
      <c r="E30" s="285"/>
      <c r="F30" s="285"/>
      <c r="G30" s="285"/>
      <c r="H30" s="285"/>
      <c r="I30" s="285"/>
      <c r="J30" s="285"/>
      <c r="K30" s="285"/>
      <c r="L30" s="285"/>
      <c r="M30" s="285"/>
      <c r="N30" s="285"/>
      <c r="O30" s="285"/>
      <c r="P30" s="285"/>
    </row>
    <row r="31" s="182" customFormat="1" customHeight="1" spans="1:16">
      <c r="A31" s="285"/>
      <c r="B31" s="303"/>
      <c r="C31" s="304"/>
      <c r="D31" s="284"/>
      <c r="E31" s="285"/>
      <c r="F31" s="285"/>
      <c r="G31" s="285"/>
      <c r="H31" s="285"/>
      <c r="I31" s="285"/>
      <c r="J31" s="285"/>
      <c r="K31" s="285"/>
      <c r="L31" s="285"/>
      <c r="M31" s="285"/>
      <c r="N31" s="285"/>
      <c r="O31" s="285"/>
      <c r="P31" s="285"/>
    </row>
    <row r="32" s="182" customFormat="1" customHeight="1" spans="1:16">
      <c r="A32" s="285"/>
      <c r="B32" s="303"/>
      <c r="C32" s="304"/>
      <c r="D32" s="284"/>
      <c r="E32" s="285"/>
      <c r="F32" s="285"/>
      <c r="G32" s="285"/>
      <c r="H32" s="285"/>
      <c r="I32" s="285"/>
      <c r="J32" s="285"/>
      <c r="K32" s="285"/>
      <c r="L32" s="285"/>
      <c r="M32" s="285"/>
      <c r="N32" s="285"/>
      <c r="O32" s="285"/>
      <c r="P32" s="285"/>
    </row>
    <row r="33" s="182" customFormat="1" customHeight="1" spans="1:16">
      <c r="A33" s="285"/>
      <c r="B33" s="303"/>
      <c r="C33" s="304"/>
      <c r="D33" s="284"/>
      <c r="E33" s="285"/>
      <c r="F33" s="285"/>
      <c r="G33" s="285"/>
      <c r="H33" s="285"/>
      <c r="I33" s="285"/>
      <c r="J33" s="285"/>
      <c r="K33" s="285"/>
      <c r="L33" s="285"/>
      <c r="M33" s="285"/>
      <c r="N33" s="285"/>
      <c r="O33" s="285"/>
      <c r="P33" s="285"/>
    </row>
    <row r="34" s="182" customFormat="1" customHeight="1" spans="1:16">
      <c r="A34" s="285"/>
      <c r="B34" s="303"/>
      <c r="C34" s="304"/>
      <c r="D34" s="284"/>
      <c r="E34" s="285"/>
      <c r="F34" s="285"/>
      <c r="G34" s="285"/>
      <c r="H34" s="285"/>
      <c r="I34" s="285"/>
      <c r="J34" s="285"/>
      <c r="K34" s="285"/>
      <c r="L34" s="285"/>
      <c r="M34" s="285"/>
      <c r="N34" s="285"/>
      <c r="O34" s="285"/>
      <c r="P34" s="285"/>
    </row>
    <row r="35" s="182" customFormat="1" customHeight="1" spans="1:16">
      <c r="A35" s="285"/>
      <c r="B35" s="303"/>
      <c r="C35" s="304"/>
      <c r="D35" s="284"/>
      <c r="E35" s="285"/>
      <c r="F35" s="285"/>
      <c r="G35" s="285"/>
      <c r="H35" s="285"/>
      <c r="I35" s="285"/>
      <c r="J35" s="285"/>
      <c r="K35" s="285"/>
      <c r="L35" s="285"/>
      <c r="M35" s="285"/>
      <c r="N35" s="285"/>
      <c r="O35" s="285"/>
      <c r="P35" s="285"/>
    </row>
    <row r="36" s="182" customFormat="1" customHeight="1" spans="1:16">
      <c r="A36" s="285"/>
      <c r="B36" s="303"/>
      <c r="C36" s="304"/>
      <c r="D36" s="284"/>
      <c r="E36" s="285"/>
      <c r="F36" s="285"/>
      <c r="G36" s="285"/>
      <c r="H36" s="285"/>
      <c r="I36" s="285"/>
      <c r="J36" s="285"/>
      <c r="K36" s="285"/>
      <c r="L36" s="285"/>
      <c r="M36" s="285"/>
      <c r="N36" s="285"/>
      <c r="O36" s="285"/>
      <c r="P36" s="285"/>
    </row>
    <row r="37" s="182" customFormat="1" customHeight="1" spans="1:16">
      <c r="A37" s="285"/>
      <c r="B37" s="303"/>
      <c r="C37" s="304"/>
      <c r="D37" s="284"/>
      <c r="E37" s="285"/>
      <c r="F37" s="285"/>
      <c r="G37" s="285"/>
      <c r="H37" s="285"/>
      <c r="I37" s="285"/>
      <c r="J37" s="285"/>
      <c r="K37" s="285"/>
      <c r="L37" s="285"/>
      <c r="M37" s="285"/>
      <c r="N37" s="285"/>
      <c r="O37" s="285"/>
      <c r="P37" s="285"/>
    </row>
    <row r="38" s="182" customFormat="1" customHeight="1" spans="1:16">
      <c r="A38" s="285"/>
      <c r="B38" s="303"/>
      <c r="C38" s="304"/>
      <c r="D38" s="284"/>
      <c r="E38" s="285"/>
      <c r="F38" s="285"/>
      <c r="G38" s="285"/>
      <c r="H38" s="285"/>
      <c r="I38" s="285"/>
      <c r="J38" s="285"/>
      <c r="K38" s="285"/>
      <c r="L38" s="285"/>
      <c r="M38" s="285"/>
      <c r="N38" s="285"/>
      <c r="O38" s="285"/>
      <c r="P38" s="285"/>
    </row>
    <row r="39" s="182" customFormat="1" customHeight="1" spans="1:16">
      <c r="A39" s="285"/>
      <c r="B39" s="303"/>
      <c r="C39" s="304"/>
      <c r="D39" s="284"/>
      <c r="E39" s="285"/>
      <c r="F39" s="285"/>
      <c r="G39" s="285"/>
      <c r="H39" s="285"/>
      <c r="I39" s="285"/>
      <c r="J39" s="285"/>
      <c r="K39" s="285"/>
      <c r="L39" s="285"/>
      <c r="M39" s="285"/>
      <c r="N39" s="285"/>
      <c r="O39" s="285"/>
      <c r="P39" s="285"/>
    </row>
    <row r="40" s="182" customFormat="1" customHeight="1" spans="1:16">
      <c r="A40" s="285"/>
      <c r="B40" s="303"/>
      <c r="C40" s="304"/>
      <c r="D40" s="284"/>
      <c r="E40" s="285"/>
      <c r="F40" s="285"/>
      <c r="G40" s="285"/>
      <c r="H40" s="285"/>
      <c r="I40" s="285"/>
      <c r="J40" s="285"/>
      <c r="K40" s="285"/>
      <c r="L40" s="285"/>
      <c r="M40" s="285"/>
      <c r="N40" s="285"/>
      <c r="O40" s="285"/>
      <c r="P40" s="285"/>
    </row>
    <row r="41" s="182" customFormat="1" customHeight="1" spans="1:16">
      <c r="A41" s="285"/>
      <c r="B41" s="303"/>
      <c r="C41" s="304"/>
      <c r="D41" s="284"/>
      <c r="E41" s="285"/>
      <c r="F41" s="285"/>
      <c r="G41" s="285"/>
      <c r="H41" s="285"/>
      <c r="I41" s="285"/>
      <c r="J41" s="285"/>
      <c r="K41" s="285"/>
      <c r="L41" s="285"/>
      <c r="M41" s="285"/>
      <c r="N41" s="285"/>
      <c r="O41" s="285"/>
      <c r="P41" s="285"/>
    </row>
    <row r="42" s="182" customFormat="1" customHeight="1" spans="1:16">
      <c r="A42" s="285"/>
      <c r="B42" s="303"/>
      <c r="C42" s="304"/>
      <c r="D42" s="284"/>
      <c r="E42" s="285"/>
      <c r="F42" s="285"/>
      <c r="G42" s="285"/>
      <c r="H42" s="285"/>
      <c r="I42" s="285"/>
      <c r="J42" s="285"/>
      <c r="K42" s="285"/>
      <c r="L42" s="285"/>
      <c r="M42" s="285"/>
      <c r="N42" s="285"/>
      <c r="O42" s="285"/>
      <c r="P42" s="285"/>
    </row>
    <row r="43" s="182" customFormat="1" customHeight="1" spans="1:16">
      <c r="A43" s="285"/>
      <c r="B43" s="303"/>
      <c r="C43" s="304"/>
      <c r="D43" s="284"/>
      <c r="E43" s="285"/>
      <c r="F43" s="285"/>
      <c r="G43" s="285"/>
      <c r="H43" s="285"/>
      <c r="I43" s="285"/>
      <c r="J43" s="285"/>
      <c r="K43" s="285"/>
      <c r="L43" s="285"/>
      <c r="M43" s="285"/>
      <c r="N43" s="285"/>
      <c r="O43" s="285"/>
      <c r="P43" s="285"/>
    </row>
    <row r="44" s="182" customFormat="1" customHeight="1" spans="1:16">
      <c r="A44" s="285"/>
      <c r="B44" s="303"/>
      <c r="C44" s="304"/>
      <c r="D44" s="284"/>
      <c r="E44" s="285"/>
      <c r="F44" s="285"/>
      <c r="G44" s="285"/>
      <c r="H44" s="285"/>
      <c r="I44" s="285"/>
      <c r="J44" s="285"/>
      <c r="K44" s="285"/>
      <c r="L44" s="285"/>
      <c r="M44" s="285"/>
      <c r="N44" s="285"/>
      <c r="O44" s="285"/>
      <c r="P44" s="285"/>
    </row>
    <row r="45" s="182" customFormat="1" customHeight="1" spans="1:16">
      <c r="A45" s="285"/>
      <c r="B45" s="303"/>
      <c r="C45" s="304"/>
      <c r="D45" s="284"/>
      <c r="E45" s="285"/>
      <c r="F45" s="285"/>
      <c r="G45" s="285"/>
      <c r="H45" s="285"/>
      <c r="I45" s="285"/>
      <c r="J45" s="285"/>
      <c r="K45" s="285"/>
      <c r="L45" s="285"/>
      <c r="M45" s="285"/>
      <c r="N45" s="285"/>
      <c r="O45" s="285"/>
      <c r="P45" s="285"/>
    </row>
    <row r="46" s="182" customFormat="1" customHeight="1" spans="1:16">
      <c r="A46" s="285"/>
      <c r="B46" s="303"/>
      <c r="C46" s="304"/>
      <c r="D46" s="284"/>
      <c r="E46" s="285"/>
      <c r="F46" s="285"/>
      <c r="G46" s="285"/>
      <c r="H46" s="285"/>
      <c r="I46" s="285"/>
      <c r="J46" s="285"/>
      <c r="K46" s="285"/>
      <c r="L46" s="285"/>
      <c r="M46" s="285"/>
      <c r="N46" s="285"/>
      <c r="O46" s="285"/>
      <c r="P46" s="285"/>
    </row>
    <row r="47" s="182" customFormat="1" customHeight="1" spans="1:16">
      <c r="A47" s="285"/>
      <c r="B47" s="303"/>
      <c r="C47" s="304"/>
      <c r="D47" s="284"/>
      <c r="E47" s="285"/>
      <c r="F47" s="285"/>
      <c r="G47" s="285"/>
      <c r="H47" s="285"/>
      <c r="I47" s="285"/>
      <c r="J47" s="285"/>
      <c r="K47" s="285"/>
      <c r="L47" s="285"/>
      <c r="M47" s="285"/>
      <c r="N47" s="285"/>
      <c r="O47" s="285"/>
      <c r="P47" s="285"/>
    </row>
    <row r="48" s="182" customFormat="1" customHeight="1" spans="1:16">
      <c r="A48" s="285"/>
      <c r="B48" s="303"/>
      <c r="C48" s="304"/>
      <c r="D48" s="284"/>
      <c r="E48" s="285"/>
      <c r="F48" s="285"/>
      <c r="G48" s="285"/>
      <c r="H48" s="285"/>
      <c r="I48" s="285"/>
      <c r="J48" s="285"/>
      <c r="K48" s="285"/>
      <c r="L48" s="285"/>
      <c r="M48" s="285"/>
      <c r="N48" s="285"/>
      <c r="O48" s="285"/>
      <c r="P48" s="285"/>
    </row>
    <row r="49" s="182" customFormat="1" customHeight="1" spans="1:16">
      <c r="A49" s="285"/>
      <c r="B49" s="303"/>
      <c r="C49" s="304"/>
      <c r="D49" s="284"/>
      <c r="E49" s="285"/>
      <c r="F49" s="285"/>
      <c r="G49" s="285"/>
      <c r="H49" s="285"/>
      <c r="I49" s="285"/>
      <c r="J49" s="285"/>
      <c r="K49" s="285"/>
      <c r="L49" s="285"/>
      <c r="M49" s="285"/>
      <c r="N49" s="285"/>
      <c r="O49" s="285"/>
      <c r="P49" s="285"/>
    </row>
    <row r="50" s="182" customFormat="1" customHeight="1" spans="1:16">
      <c r="A50" s="285"/>
      <c r="B50" s="303"/>
      <c r="C50" s="304"/>
      <c r="D50" s="284"/>
      <c r="E50" s="285"/>
      <c r="F50" s="285"/>
      <c r="G50" s="285"/>
      <c r="H50" s="285"/>
      <c r="I50" s="285"/>
      <c r="J50" s="285"/>
      <c r="K50" s="285"/>
      <c r="L50" s="285"/>
      <c r="M50" s="285"/>
      <c r="N50" s="285"/>
      <c r="O50" s="285"/>
      <c r="P50" s="285"/>
    </row>
    <row r="51" s="182" customFormat="1" customHeight="1" spans="1:16">
      <c r="A51" s="285"/>
      <c r="B51" s="303"/>
      <c r="C51" s="304"/>
      <c r="D51" s="284"/>
      <c r="E51" s="285"/>
      <c r="F51" s="285"/>
      <c r="G51" s="285"/>
      <c r="H51" s="285"/>
      <c r="I51" s="285"/>
      <c r="J51" s="285"/>
      <c r="K51" s="285"/>
      <c r="L51" s="285"/>
      <c r="M51" s="285"/>
      <c r="N51" s="285"/>
      <c r="O51" s="285"/>
      <c r="P51" s="285"/>
    </row>
    <row r="52" s="182" customFormat="1" customHeight="1" spans="1:16">
      <c r="A52" s="285"/>
      <c r="B52" s="303"/>
      <c r="C52" s="304"/>
      <c r="D52" s="284"/>
      <c r="E52" s="285"/>
      <c r="F52" s="285"/>
      <c r="G52" s="285"/>
      <c r="H52" s="285"/>
      <c r="I52" s="285"/>
      <c r="J52" s="285"/>
      <c r="K52" s="285"/>
      <c r="L52" s="285"/>
      <c r="M52" s="285"/>
      <c r="N52" s="285"/>
      <c r="O52" s="285"/>
      <c r="P52" s="285"/>
    </row>
    <row r="53" s="182" customFormat="1" customHeight="1" spans="1:16">
      <c r="A53" s="285"/>
      <c r="B53" s="303"/>
      <c r="C53" s="304"/>
      <c r="D53" s="284"/>
      <c r="E53" s="285"/>
      <c r="F53" s="285"/>
      <c r="G53" s="285"/>
      <c r="H53" s="285"/>
      <c r="I53" s="285"/>
      <c r="J53" s="285"/>
      <c r="K53" s="285"/>
      <c r="L53" s="285"/>
      <c r="M53" s="285"/>
      <c r="N53" s="285"/>
      <c r="O53" s="285"/>
      <c r="P53" s="285"/>
    </row>
    <row r="54" s="182" customFormat="1" customHeight="1" spans="1:16">
      <c r="A54" s="285"/>
      <c r="B54" s="303"/>
      <c r="C54" s="304"/>
      <c r="D54" s="284"/>
      <c r="E54" s="285"/>
      <c r="F54" s="285"/>
      <c r="G54" s="285"/>
      <c r="H54" s="285"/>
      <c r="I54" s="285"/>
      <c r="J54" s="285"/>
      <c r="K54" s="285"/>
      <c r="L54" s="285"/>
      <c r="M54" s="285"/>
      <c r="N54" s="285"/>
      <c r="O54" s="285"/>
      <c r="P54" s="285"/>
    </row>
    <row r="55" s="182" customFormat="1" customHeight="1" spans="1:16">
      <c r="A55" s="285"/>
      <c r="B55" s="303"/>
      <c r="C55" s="304"/>
      <c r="D55" s="284"/>
      <c r="E55" s="285"/>
      <c r="F55" s="285"/>
      <c r="G55" s="285"/>
      <c r="H55" s="285"/>
      <c r="I55" s="285"/>
      <c r="J55" s="285"/>
      <c r="K55" s="285"/>
      <c r="L55" s="285"/>
      <c r="M55" s="285"/>
      <c r="N55" s="285"/>
      <c r="O55" s="285"/>
      <c r="P55" s="285"/>
    </row>
    <row r="56" s="182" customFormat="1" customHeight="1" spans="1:16">
      <c r="A56" s="285"/>
      <c r="B56" s="303"/>
      <c r="C56" s="304"/>
      <c r="D56" s="284"/>
      <c r="E56" s="285"/>
      <c r="F56" s="285"/>
      <c r="G56" s="285"/>
      <c r="H56" s="285"/>
      <c r="I56" s="285"/>
      <c r="J56" s="285"/>
      <c r="K56" s="285"/>
      <c r="L56" s="285"/>
      <c r="M56" s="285"/>
      <c r="N56" s="285"/>
      <c r="O56" s="285"/>
      <c r="P56" s="285"/>
    </row>
    <row r="57" s="182" customFormat="1" customHeight="1" spans="1:16">
      <c r="A57" s="285"/>
      <c r="B57" s="303"/>
      <c r="C57" s="304"/>
      <c r="D57" s="284"/>
      <c r="E57" s="285"/>
      <c r="F57" s="285"/>
      <c r="G57" s="285"/>
      <c r="H57" s="285"/>
      <c r="I57" s="285"/>
      <c r="J57" s="285"/>
      <c r="K57" s="285"/>
      <c r="L57" s="285"/>
      <c r="M57" s="285"/>
      <c r="N57" s="285"/>
      <c r="O57" s="285"/>
      <c r="P57" s="285"/>
    </row>
    <row r="58" s="182" customFormat="1" customHeight="1" spans="1:16">
      <c r="A58" s="285"/>
      <c r="B58" s="303"/>
      <c r="C58" s="304"/>
      <c r="D58" s="284"/>
      <c r="E58" s="285"/>
      <c r="F58" s="285"/>
      <c r="G58" s="285"/>
      <c r="H58" s="285"/>
      <c r="I58" s="285"/>
      <c r="J58" s="285"/>
      <c r="K58" s="285"/>
      <c r="L58" s="285"/>
      <c r="M58" s="285"/>
      <c r="N58" s="285"/>
      <c r="O58" s="285"/>
      <c r="P58" s="285"/>
    </row>
  </sheetData>
  <mergeCells count="14">
    <mergeCell ref="A1:B1"/>
    <mergeCell ref="A2:Q2"/>
    <mergeCell ref="A3:C3"/>
    <mergeCell ref="F4:H4"/>
    <mergeCell ref="I4:K4"/>
    <mergeCell ref="M4:O4"/>
    <mergeCell ref="A4:A5"/>
    <mergeCell ref="B4:B5"/>
    <mergeCell ref="C4:C5"/>
    <mergeCell ref="D4:D5"/>
    <mergeCell ref="E4:E5"/>
    <mergeCell ref="L4:L5"/>
    <mergeCell ref="P4:P5"/>
    <mergeCell ref="Q4:Q5"/>
  </mergeCells>
  <pageMargins left="0.109722222222222" right="0.109722222222222" top="0.751388888888889" bottom="0.751388888888889" header="0.298611111111111" footer="0.298611111111111"/>
  <pageSetup paperSize="9" orientation="landscape"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AN80"/>
  <sheetViews>
    <sheetView workbookViewId="0">
      <pane xSplit="1" ySplit="3" topLeftCell="B25" activePane="bottomRight" state="frozen"/>
      <selection/>
      <selection pane="topRight"/>
      <selection pane="bottomLeft"/>
      <selection pane="bottomRight" activeCell="A1" sqref="A1:J1"/>
    </sheetView>
  </sheetViews>
  <sheetFormatPr defaultColWidth="11" defaultRowHeight="14.4" customHeight="1"/>
  <cols>
    <col min="1" max="1" width="12.1666666666667" style="118" customWidth="1"/>
    <col min="2" max="2" width="28.8333333333333" style="118" customWidth="1"/>
    <col min="3" max="3" width="8.83333333333333" style="120" customWidth="1"/>
    <col min="4" max="4" width="11" style="181" customWidth="1"/>
    <col min="5" max="5" width="34.1666666666667" style="120" customWidth="1"/>
    <col min="6" max="6" width="32.3333333333333" style="120" customWidth="1"/>
    <col min="7" max="7" width="11.1666666666667" style="118" customWidth="1"/>
    <col min="8" max="8" width="11.8333333333333" style="118" customWidth="1"/>
    <col min="9" max="9" width="9.16666666666667" style="118" customWidth="1"/>
    <col min="10" max="10" width="7.16666666666667" style="118" customWidth="1"/>
    <col min="11" max="39" width="11" style="118"/>
    <col min="40" max="40" width="11" style="182"/>
  </cols>
  <sheetData>
    <row r="1" s="118" customFormat="1" ht="38" customHeight="1" spans="1:10">
      <c r="A1" s="183" t="s">
        <v>190</v>
      </c>
      <c r="B1" s="183"/>
      <c r="C1" s="183"/>
      <c r="D1" s="184"/>
      <c r="E1" s="183"/>
      <c r="F1" s="183"/>
      <c r="G1" s="183"/>
      <c r="H1" s="183"/>
      <c r="I1" s="183"/>
      <c r="J1" s="183"/>
    </row>
    <row r="2" s="118" customFormat="1" ht="21" customHeight="1" spans="3:8">
      <c r="C2" s="120"/>
      <c r="D2" s="181"/>
      <c r="E2" s="120"/>
      <c r="F2" s="120"/>
      <c r="H2" s="118" t="s">
        <v>191</v>
      </c>
    </row>
    <row r="3" s="118" customFormat="1" ht="45" customHeight="1" spans="1:10">
      <c r="A3" s="185" t="s">
        <v>149</v>
      </c>
      <c r="B3" s="185" t="s">
        <v>192</v>
      </c>
      <c r="C3" s="186" t="s">
        <v>193</v>
      </c>
      <c r="D3" s="185" t="s">
        <v>194</v>
      </c>
      <c r="E3" s="187" t="s">
        <v>195</v>
      </c>
      <c r="F3" s="187" t="s">
        <v>196</v>
      </c>
      <c r="G3" s="185" t="s">
        <v>197</v>
      </c>
      <c r="H3" s="185" t="s">
        <v>198</v>
      </c>
      <c r="I3" s="187" t="s">
        <v>199</v>
      </c>
      <c r="J3" s="258" t="s">
        <v>5</v>
      </c>
    </row>
    <row r="4" s="118" customFormat="1" ht="19" customHeight="1" spans="1:10">
      <c r="A4" s="188"/>
      <c r="B4" s="189" t="s">
        <v>3</v>
      </c>
      <c r="C4" s="189"/>
      <c r="D4" s="189"/>
      <c r="E4" s="190"/>
      <c r="F4" s="190"/>
      <c r="G4" s="191">
        <f>SUM(G5,G23,G24,G49,G61,G67,G72)</f>
        <v>14573.43</v>
      </c>
      <c r="H4" s="192">
        <f>SUM(H5,H23,H24,H49,H61,H67,H72)</f>
        <v>3382.61</v>
      </c>
      <c r="I4" s="259">
        <f t="shared" ref="I4:I12" si="0">G4-H4</f>
        <v>11190.82</v>
      </c>
      <c r="J4" s="260"/>
    </row>
    <row r="5" s="118" customFormat="1" ht="27" customHeight="1" spans="1:10">
      <c r="A5" s="193"/>
      <c r="B5" s="194" t="s">
        <v>200</v>
      </c>
      <c r="C5" s="195"/>
      <c r="D5" s="196"/>
      <c r="E5" s="195"/>
      <c r="F5" s="195"/>
      <c r="G5" s="197">
        <f>G15+G18+G22+G12</f>
        <v>311</v>
      </c>
      <c r="H5" s="197">
        <f>H15+H18+H22+H12</f>
        <v>166.5</v>
      </c>
      <c r="I5" s="261">
        <f t="shared" si="0"/>
        <v>144.5</v>
      </c>
      <c r="J5" s="195"/>
    </row>
    <row r="6" s="118" customFormat="1" ht="27" hidden="1" customHeight="1" spans="1:10">
      <c r="A6" s="198"/>
      <c r="B6" s="199" t="s">
        <v>201</v>
      </c>
      <c r="C6" s="200"/>
      <c r="D6" s="200"/>
      <c r="E6" s="200"/>
      <c r="F6" s="200"/>
      <c r="G6" s="200"/>
      <c r="H6" s="201"/>
      <c r="I6" s="262">
        <f t="shared" si="0"/>
        <v>0</v>
      </c>
      <c r="J6" s="224"/>
    </row>
    <row r="7" s="118" customFormat="1" ht="27" hidden="1" customHeight="1" spans="1:10">
      <c r="A7" s="198"/>
      <c r="B7" s="199" t="s">
        <v>202</v>
      </c>
      <c r="C7" s="200"/>
      <c r="D7" s="200"/>
      <c r="E7" s="200"/>
      <c r="F7" s="200"/>
      <c r="G7" s="200"/>
      <c r="H7" s="201"/>
      <c r="I7" s="262">
        <f t="shared" si="0"/>
        <v>0</v>
      </c>
      <c r="J7" s="224"/>
    </row>
    <row r="8" s="118" customFormat="1" ht="21" hidden="1" customHeight="1" spans="1:10">
      <c r="A8" s="198"/>
      <c r="B8" s="202" t="s">
        <v>203</v>
      </c>
      <c r="C8" s="146"/>
      <c r="D8" s="146"/>
      <c r="E8" s="146"/>
      <c r="F8" s="146"/>
      <c r="G8" s="146"/>
      <c r="H8" s="203"/>
      <c r="I8" s="263">
        <f t="shared" si="0"/>
        <v>0</v>
      </c>
      <c r="J8" s="244"/>
    </row>
    <row r="9" s="118" customFormat="1" ht="21" hidden="1" customHeight="1" spans="1:10">
      <c r="A9" s="198"/>
      <c r="B9" s="202" t="s">
        <v>204</v>
      </c>
      <c r="C9" s="146"/>
      <c r="D9" s="146"/>
      <c r="E9" s="146"/>
      <c r="F9" s="146"/>
      <c r="G9" s="146"/>
      <c r="H9" s="203"/>
      <c r="I9" s="263">
        <f t="shared" si="0"/>
        <v>0</v>
      </c>
      <c r="J9" s="244"/>
    </row>
    <row r="10" s="118" customFormat="1" ht="27" hidden="1" customHeight="1" spans="1:10">
      <c r="A10" s="198"/>
      <c r="B10" s="199" t="s">
        <v>205</v>
      </c>
      <c r="C10" s="200"/>
      <c r="D10" s="200"/>
      <c r="E10" s="200"/>
      <c r="F10" s="200"/>
      <c r="G10" s="200"/>
      <c r="H10" s="201"/>
      <c r="I10" s="262">
        <f t="shared" si="0"/>
        <v>0</v>
      </c>
      <c r="J10" s="224"/>
    </row>
    <row r="11" s="118" customFormat="1" ht="27" hidden="1" customHeight="1" spans="1:10">
      <c r="A11" s="198"/>
      <c r="B11" s="199" t="s">
        <v>206</v>
      </c>
      <c r="C11" s="200"/>
      <c r="D11" s="200"/>
      <c r="E11" s="200"/>
      <c r="F11" s="200"/>
      <c r="G11" s="200"/>
      <c r="H11" s="201"/>
      <c r="I11" s="262">
        <f t="shared" si="0"/>
        <v>0</v>
      </c>
      <c r="J11" s="224"/>
    </row>
    <row r="12" s="118" customFormat="1" ht="27" customHeight="1" spans="1:10">
      <c r="A12" s="152"/>
      <c r="B12" s="204" t="s">
        <v>207</v>
      </c>
      <c r="C12" s="205"/>
      <c r="D12" s="205"/>
      <c r="E12" s="205"/>
      <c r="F12" s="205"/>
      <c r="G12" s="205">
        <v>158</v>
      </c>
      <c r="H12" s="205">
        <v>0</v>
      </c>
      <c r="I12" s="264">
        <f t="shared" si="0"/>
        <v>158</v>
      </c>
      <c r="J12" s="222"/>
    </row>
    <row r="13" s="118" customFormat="1" ht="21" customHeight="1" spans="1:10">
      <c r="A13" s="152"/>
      <c r="B13" s="206" t="s">
        <v>208</v>
      </c>
      <c r="C13" s="152"/>
      <c r="D13" s="152"/>
      <c r="E13" s="152"/>
      <c r="F13" s="152"/>
      <c r="G13" s="152"/>
      <c r="H13" s="207"/>
      <c r="I13" s="152"/>
      <c r="J13" s="212"/>
    </row>
    <row r="14" s="118" customFormat="1" ht="96.75" customHeight="1" spans="1:10">
      <c r="A14" s="152" t="s">
        <v>209</v>
      </c>
      <c r="B14" s="206" t="s">
        <v>210</v>
      </c>
      <c r="C14" s="152"/>
      <c r="D14" s="152" t="s">
        <v>211</v>
      </c>
      <c r="E14" s="152" t="s">
        <v>212</v>
      </c>
      <c r="F14" s="206" t="s">
        <v>213</v>
      </c>
      <c r="G14" s="152">
        <v>158</v>
      </c>
      <c r="H14" s="207">
        <v>0</v>
      </c>
      <c r="I14" s="264">
        <f t="shared" ref="I14:I24" si="1">G14-H14</f>
        <v>158</v>
      </c>
      <c r="J14" s="212"/>
    </row>
    <row r="15" s="118" customFormat="1" ht="57" customHeight="1" spans="1:10">
      <c r="A15" s="152"/>
      <c r="B15" s="204" t="s">
        <v>214</v>
      </c>
      <c r="C15" s="205"/>
      <c r="D15" s="205"/>
      <c r="E15" s="205"/>
      <c r="F15" s="205"/>
      <c r="G15" s="205">
        <v>9</v>
      </c>
      <c r="H15" s="205">
        <v>6</v>
      </c>
      <c r="I15" s="264">
        <f t="shared" si="1"/>
        <v>3</v>
      </c>
      <c r="J15" s="222"/>
    </row>
    <row r="16" s="118" customFormat="1" ht="183.75" customHeight="1" spans="1:10">
      <c r="A16" s="152" t="s">
        <v>209</v>
      </c>
      <c r="B16" s="208" t="s">
        <v>215</v>
      </c>
      <c r="C16" s="152">
        <v>60</v>
      </c>
      <c r="D16" s="152" t="s">
        <v>216</v>
      </c>
      <c r="E16" s="209" t="s">
        <v>217</v>
      </c>
      <c r="F16" s="209" t="s">
        <v>218</v>
      </c>
      <c r="G16" s="152">
        <v>8</v>
      </c>
      <c r="H16" s="152">
        <v>5</v>
      </c>
      <c r="I16" s="264">
        <f t="shared" si="1"/>
        <v>3</v>
      </c>
      <c r="J16" s="265"/>
    </row>
    <row r="17" s="118" customFormat="1" ht="173.25" customHeight="1" spans="1:10">
      <c r="A17" s="152" t="s">
        <v>209</v>
      </c>
      <c r="B17" s="208" t="s">
        <v>219</v>
      </c>
      <c r="C17" s="210">
        <v>27.3</v>
      </c>
      <c r="D17" s="210" t="s">
        <v>220</v>
      </c>
      <c r="E17" s="209" t="s">
        <v>221</v>
      </c>
      <c r="F17" s="211" t="s">
        <v>222</v>
      </c>
      <c r="G17" s="152">
        <v>1</v>
      </c>
      <c r="H17" s="212">
        <v>1</v>
      </c>
      <c r="I17" s="264">
        <f t="shared" si="1"/>
        <v>0</v>
      </c>
      <c r="J17" s="265"/>
    </row>
    <row r="18" s="118" customFormat="1" ht="27" customHeight="1" spans="1:10">
      <c r="A18" s="205"/>
      <c r="B18" s="204" t="s">
        <v>223</v>
      </c>
      <c r="C18" s="213"/>
      <c r="D18" s="213"/>
      <c r="E18" s="213"/>
      <c r="F18" s="213"/>
      <c r="G18" s="205">
        <v>44</v>
      </c>
      <c r="H18" s="205">
        <v>58</v>
      </c>
      <c r="I18" s="264">
        <f t="shared" si="1"/>
        <v>-14</v>
      </c>
      <c r="J18" s="222"/>
    </row>
    <row r="19" s="118" customFormat="1" ht="163.5" customHeight="1" spans="1:40">
      <c r="A19" s="152" t="s">
        <v>209</v>
      </c>
      <c r="B19" s="206" t="s">
        <v>215</v>
      </c>
      <c r="C19" s="212">
        <v>60</v>
      </c>
      <c r="D19" s="210" t="s">
        <v>224</v>
      </c>
      <c r="E19" s="206" t="s">
        <v>225</v>
      </c>
      <c r="F19" s="206" t="s">
        <v>226</v>
      </c>
      <c r="G19" s="152">
        <v>4</v>
      </c>
      <c r="H19" s="212">
        <v>6</v>
      </c>
      <c r="I19" s="264">
        <f t="shared" si="1"/>
        <v>-2</v>
      </c>
      <c r="J19" s="265"/>
      <c r="AN19" s="182"/>
    </row>
    <row r="20" ht="175.5" customHeight="1" spans="1:10">
      <c r="A20" s="152" t="s">
        <v>209</v>
      </c>
      <c r="B20" s="206" t="s">
        <v>227</v>
      </c>
      <c r="C20" s="212">
        <v>460</v>
      </c>
      <c r="D20" s="210" t="s">
        <v>228</v>
      </c>
      <c r="E20" s="206" t="s">
        <v>229</v>
      </c>
      <c r="F20" s="206" t="s">
        <v>230</v>
      </c>
      <c r="G20" s="152">
        <v>5</v>
      </c>
      <c r="H20" s="212">
        <v>10</v>
      </c>
      <c r="I20" s="264">
        <f t="shared" si="1"/>
        <v>-5</v>
      </c>
      <c r="J20" s="265"/>
    </row>
    <row r="21" ht="197.25" customHeight="1" spans="1:10">
      <c r="A21" s="152" t="s">
        <v>209</v>
      </c>
      <c r="B21" s="206" t="s">
        <v>231</v>
      </c>
      <c r="C21" s="212">
        <v>400</v>
      </c>
      <c r="D21" s="210" t="s">
        <v>228</v>
      </c>
      <c r="E21" s="206" t="s">
        <v>232</v>
      </c>
      <c r="F21" s="206" t="s">
        <v>230</v>
      </c>
      <c r="G21" s="152">
        <v>35</v>
      </c>
      <c r="H21" s="212">
        <v>42</v>
      </c>
      <c r="I21" s="264">
        <f t="shared" si="1"/>
        <v>-7</v>
      </c>
      <c r="J21" s="265"/>
    </row>
    <row r="22" ht="180" customHeight="1" spans="1:10">
      <c r="A22" s="152" t="s">
        <v>209</v>
      </c>
      <c r="B22" s="204" t="s">
        <v>233</v>
      </c>
      <c r="C22" s="210" t="s">
        <v>234</v>
      </c>
      <c r="D22" s="210" t="s">
        <v>235</v>
      </c>
      <c r="E22" s="214" t="s">
        <v>236</v>
      </c>
      <c r="F22" s="215" t="s">
        <v>237</v>
      </c>
      <c r="G22" s="216">
        <v>100</v>
      </c>
      <c r="H22" s="216">
        <v>102.5</v>
      </c>
      <c r="I22" s="264">
        <f t="shared" si="1"/>
        <v>-2.5</v>
      </c>
      <c r="J22" s="222"/>
    </row>
    <row r="23" s="179" customFormat="1" ht="27" customHeight="1" spans="1:40">
      <c r="A23" s="193"/>
      <c r="B23" s="217" t="s">
        <v>238</v>
      </c>
      <c r="C23" s="218"/>
      <c r="D23" s="218"/>
      <c r="E23" s="196"/>
      <c r="F23" s="196"/>
      <c r="G23" s="196"/>
      <c r="H23" s="195"/>
      <c r="I23" s="261">
        <f t="shared" si="1"/>
        <v>0</v>
      </c>
      <c r="J23" s="195"/>
      <c r="K23" s="118"/>
      <c r="L23" s="118"/>
      <c r="M23" s="118"/>
      <c r="N23" s="118"/>
      <c r="O23" s="118"/>
      <c r="P23" s="118"/>
      <c r="Q23" s="118"/>
      <c r="R23" s="118"/>
      <c r="S23" s="118"/>
      <c r="T23" s="118"/>
      <c r="U23" s="118"/>
      <c r="V23" s="118"/>
      <c r="W23" s="118"/>
      <c r="X23" s="118"/>
      <c r="Y23" s="118"/>
      <c r="Z23" s="118"/>
      <c r="AA23" s="118"/>
      <c r="AB23" s="118"/>
      <c r="AC23" s="118"/>
      <c r="AD23" s="118"/>
      <c r="AE23" s="118"/>
      <c r="AF23" s="118"/>
      <c r="AG23" s="118"/>
      <c r="AH23" s="118"/>
      <c r="AI23" s="118"/>
      <c r="AJ23" s="118"/>
      <c r="AK23" s="118"/>
      <c r="AL23" s="118"/>
      <c r="AM23" s="118"/>
      <c r="AN23" s="182"/>
    </row>
    <row r="24" ht="27" customHeight="1" spans="1:10">
      <c r="A24" s="193"/>
      <c r="B24" s="217" t="s">
        <v>239</v>
      </c>
      <c r="C24" s="219"/>
      <c r="D24" s="219"/>
      <c r="E24" s="220"/>
      <c r="F24" s="220"/>
      <c r="G24" s="220">
        <f>G25+G26+G27+G28+G29+G30+G31+G34+G39+G40+G41+G42+G43+G44+G45+G46</f>
        <v>12412.47</v>
      </c>
      <c r="H24" s="220">
        <f>H25+H26+H27+H28+H29+H30+H31+H34+H39+H40+H41+H42+H43+H44+H45+H46</f>
        <v>1279.31</v>
      </c>
      <c r="I24" s="266">
        <f t="shared" si="1"/>
        <v>11133.16</v>
      </c>
      <c r="J24" s="195"/>
    </row>
    <row r="25" ht="64" customHeight="1" spans="1:10">
      <c r="A25" s="198"/>
      <c r="B25" s="199" t="s">
        <v>240</v>
      </c>
      <c r="C25" s="221"/>
      <c r="D25" s="103">
        <v>1194</v>
      </c>
      <c r="E25" s="208" t="s">
        <v>241</v>
      </c>
      <c r="F25" s="103" t="s">
        <v>242</v>
      </c>
      <c r="G25" s="205">
        <v>102.16</v>
      </c>
      <c r="H25" s="222">
        <v>0</v>
      </c>
      <c r="I25" s="267">
        <v>102</v>
      </c>
      <c r="J25" s="244"/>
    </row>
    <row r="26" ht="27" customHeight="1" spans="1:10">
      <c r="A26" s="198"/>
      <c r="B26" s="199" t="s">
        <v>243</v>
      </c>
      <c r="C26" s="223"/>
      <c r="D26" s="223"/>
      <c r="E26" s="200"/>
      <c r="F26" s="200"/>
      <c r="G26" s="200"/>
      <c r="H26" s="224"/>
      <c r="I26" s="262">
        <f>G26-H26</f>
        <v>0</v>
      </c>
      <c r="J26" s="224"/>
    </row>
    <row r="27" ht="51" customHeight="1" spans="1:10">
      <c r="A27" s="198"/>
      <c r="B27" s="199" t="s">
        <v>244</v>
      </c>
      <c r="C27" s="223"/>
      <c r="D27" s="213">
        <v>651</v>
      </c>
      <c r="E27" s="225" t="s">
        <v>245</v>
      </c>
      <c r="F27" s="225" t="s">
        <v>246</v>
      </c>
      <c r="G27" s="226">
        <v>72.43</v>
      </c>
      <c r="H27" s="226">
        <v>72.43</v>
      </c>
      <c r="I27" s="267">
        <v>0</v>
      </c>
      <c r="J27" s="203"/>
    </row>
    <row r="28" ht="27" customHeight="1" spans="1:10">
      <c r="A28" s="198"/>
      <c r="B28" s="199" t="s">
        <v>247</v>
      </c>
      <c r="C28" s="221"/>
      <c r="D28" s="221"/>
      <c r="E28" s="227"/>
      <c r="F28" s="228"/>
      <c r="G28" s="229"/>
      <c r="H28" s="230"/>
      <c r="I28" s="268"/>
      <c r="J28" s="269"/>
    </row>
    <row r="29" ht="27" customHeight="1" spans="1:10">
      <c r="A29" s="198"/>
      <c r="B29" s="199" t="s">
        <v>248</v>
      </c>
      <c r="C29" s="221"/>
      <c r="D29" s="103">
        <v>178200</v>
      </c>
      <c r="E29" s="103" t="s">
        <v>249</v>
      </c>
      <c r="F29" s="103" t="s">
        <v>242</v>
      </c>
      <c r="G29" s="205">
        <v>17.82</v>
      </c>
      <c r="H29" s="205">
        <v>17.82</v>
      </c>
      <c r="I29" s="267">
        <v>0</v>
      </c>
      <c r="J29" s="146"/>
    </row>
    <row r="30" ht="27" customHeight="1" spans="1:10">
      <c r="A30" s="198"/>
      <c r="B30" s="199" t="s">
        <v>250</v>
      </c>
      <c r="C30" s="221"/>
      <c r="D30" s="221"/>
      <c r="E30" s="227"/>
      <c r="F30" s="227"/>
      <c r="G30" s="146"/>
      <c r="H30" s="146"/>
      <c r="I30" s="146"/>
      <c r="J30" s="146"/>
    </row>
    <row r="31" ht="58" customHeight="1" spans="1:10">
      <c r="A31" s="198"/>
      <c r="B31" s="199" t="s">
        <v>251</v>
      </c>
      <c r="C31" s="221"/>
      <c r="D31" s="225">
        <v>4076</v>
      </c>
      <c r="E31" s="225" t="s">
        <v>252</v>
      </c>
      <c r="F31" s="225" t="s">
        <v>253</v>
      </c>
      <c r="G31" s="226">
        <v>256.51</v>
      </c>
      <c r="H31" s="226">
        <v>0</v>
      </c>
      <c r="I31" s="267">
        <v>257</v>
      </c>
      <c r="J31" s="146"/>
    </row>
    <row r="32" ht="27" hidden="1" customHeight="1" spans="1:10">
      <c r="A32" s="198"/>
      <c r="B32" s="199" t="s">
        <v>254</v>
      </c>
      <c r="C32" s="221"/>
      <c r="D32" s="221"/>
      <c r="E32" s="203"/>
      <c r="F32" s="203"/>
      <c r="G32" s="203"/>
      <c r="H32" s="203"/>
      <c r="I32" s="146"/>
      <c r="J32" s="146"/>
    </row>
    <row r="33" ht="27" hidden="1" customHeight="1" spans="1:10">
      <c r="A33" s="198"/>
      <c r="B33" s="199" t="s">
        <v>255</v>
      </c>
      <c r="C33" s="221"/>
      <c r="D33" s="221"/>
      <c r="E33" s="146"/>
      <c r="F33" s="146"/>
      <c r="G33" s="146"/>
      <c r="H33" s="146"/>
      <c r="I33" s="146"/>
      <c r="J33" s="146"/>
    </row>
    <row r="34" ht="27" customHeight="1" spans="1:10">
      <c r="A34" s="198"/>
      <c r="B34" s="199" t="s">
        <v>256</v>
      </c>
      <c r="C34" s="223"/>
      <c r="D34" s="223"/>
      <c r="E34" s="200"/>
      <c r="F34" s="200"/>
      <c r="G34" s="200">
        <v>1142</v>
      </c>
      <c r="H34" s="224">
        <v>496</v>
      </c>
      <c r="I34" s="262">
        <f>G34-H34</f>
        <v>646</v>
      </c>
      <c r="J34" s="224"/>
    </row>
    <row r="35" ht="22" customHeight="1" spans="1:10">
      <c r="A35" s="198"/>
      <c r="B35" s="202" t="s">
        <v>257</v>
      </c>
      <c r="C35" s="103" t="s">
        <v>258</v>
      </c>
      <c r="D35" s="103">
        <v>68300</v>
      </c>
      <c r="E35" s="103" t="s">
        <v>259</v>
      </c>
      <c r="F35" s="152" t="s">
        <v>260</v>
      </c>
      <c r="G35" s="152">
        <v>109</v>
      </c>
      <c r="H35" s="152">
        <v>54</v>
      </c>
      <c r="I35" s="152">
        <f>G35-H35</f>
        <v>55</v>
      </c>
      <c r="J35" s="212"/>
    </row>
    <row r="36" ht="22" customHeight="1" spans="1:10">
      <c r="A36" s="198"/>
      <c r="B36" s="202" t="s">
        <v>261</v>
      </c>
      <c r="C36" s="103">
        <v>100</v>
      </c>
      <c r="D36" s="103">
        <v>10200</v>
      </c>
      <c r="E36" s="103" t="s">
        <v>262</v>
      </c>
      <c r="F36" s="152" t="s">
        <v>260</v>
      </c>
      <c r="G36" s="152">
        <v>203</v>
      </c>
      <c r="H36" s="152">
        <v>101</v>
      </c>
      <c r="I36" s="152">
        <f>G36-H36</f>
        <v>102</v>
      </c>
      <c r="J36" s="212"/>
    </row>
    <row r="37" ht="22" customHeight="1" spans="1:10">
      <c r="A37" s="198"/>
      <c r="B37" s="202" t="s">
        <v>263</v>
      </c>
      <c r="C37" s="103">
        <v>23</v>
      </c>
      <c r="D37" s="103">
        <v>27447</v>
      </c>
      <c r="E37" s="103" t="s">
        <v>264</v>
      </c>
      <c r="F37" s="152" t="s">
        <v>260</v>
      </c>
      <c r="G37" s="152">
        <v>1396</v>
      </c>
      <c r="H37" s="152">
        <v>341</v>
      </c>
      <c r="I37" s="152">
        <f>G37-H37</f>
        <v>1055</v>
      </c>
      <c r="J37" s="212"/>
    </row>
    <row r="38" s="180" customFormat="1" ht="22" customHeight="1" spans="1:40">
      <c r="A38" s="231"/>
      <c r="B38" s="232" t="s">
        <v>265</v>
      </c>
      <c r="C38" s="233"/>
      <c r="D38" s="233"/>
      <c r="E38" s="233"/>
      <c r="F38" s="234"/>
      <c r="G38" s="234"/>
      <c r="H38" s="235"/>
      <c r="I38" s="270"/>
      <c r="J38" s="235" t="s">
        <v>266</v>
      </c>
      <c r="K38" s="271"/>
      <c r="L38" s="271"/>
      <c r="M38" s="271"/>
      <c r="N38" s="271"/>
      <c r="O38" s="271"/>
      <c r="P38" s="271"/>
      <c r="Q38" s="271"/>
      <c r="R38" s="271"/>
      <c r="S38" s="271"/>
      <c r="T38" s="271"/>
      <c r="U38" s="271"/>
      <c r="V38" s="271"/>
      <c r="W38" s="271"/>
      <c r="X38" s="271"/>
      <c r="Y38" s="271"/>
      <c r="Z38" s="271"/>
      <c r="AA38" s="271"/>
      <c r="AB38" s="271"/>
      <c r="AC38" s="271"/>
      <c r="AD38" s="271"/>
      <c r="AE38" s="271"/>
      <c r="AF38" s="271"/>
      <c r="AG38" s="271"/>
      <c r="AH38" s="271"/>
      <c r="AI38" s="271"/>
      <c r="AJ38" s="271"/>
      <c r="AK38" s="271"/>
      <c r="AL38" s="271"/>
      <c r="AM38" s="271"/>
      <c r="AN38" s="273"/>
    </row>
    <row r="39" ht="43" customHeight="1" spans="1:10">
      <c r="A39" s="198"/>
      <c r="B39" s="199" t="s">
        <v>267</v>
      </c>
      <c r="C39" s="236"/>
      <c r="D39" s="237" t="s">
        <v>268</v>
      </c>
      <c r="E39" s="238" t="s">
        <v>269</v>
      </c>
      <c r="F39" s="238" t="s">
        <v>270</v>
      </c>
      <c r="G39" s="205">
        <v>190</v>
      </c>
      <c r="H39" s="222">
        <v>131</v>
      </c>
      <c r="I39" s="267">
        <v>59</v>
      </c>
      <c r="J39" s="224"/>
    </row>
    <row r="40" ht="40" customHeight="1" spans="1:10">
      <c r="A40" s="198"/>
      <c r="B40" s="199" t="s">
        <v>271</v>
      </c>
      <c r="C40" s="239"/>
      <c r="D40" s="240" t="s">
        <v>272</v>
      </c>
      <c r="E40" s="241" t="s">
        <v>273</v>
      </c>
      <c r="F40" s="241" t="s">
        <v>274</v>
      </c>
      <c r="G40" s="242">
        <v>10100</v>
      </c>
      <c r="H40" s="243">
        <v>0</v>
      </c>
      <c r="I40" s="272">
        <v>10100</v>
      </c>
      <c r="J40" s="244"/>
    </row>
    <row r="41" s="179" customFormat="1" ht="33" customHeight="1" spans="1:40">
      <c r="A41" s="198"/>
      <c r="B41" s="199" t="s">
        <v>275</v>
      </c>
      <c r="C41" s="221"/>
      <c r="D41" s="103">
        <v>1297</v>
      </c>
      <c r="E41" s="225" t="s">
        <v>276</v>
      </c>
      <c r="F41" s="225" t="s">
        <v>277</v>
      </c>
      <c r="G41" s="205">
        <v>46.69</v>
      </c>
      <c r="H41" s="205">
        <v>0</v>
      </c>
      <c r="I41" s="205">
        <v>46.69</v>
      </c>
      <c r="J41" s="146"/>
      <c r="K41" s="118"/>
      <c r="L41" s="118"/>
      <c r="M41" s="118"/>
      <c r="N41" s="118"/>
      <c r="O41" s="118"/>
      <c r="P41" s="118"/>
      <c r="Q41" s="118"/>
      <c r="R41" s="118"/>
      <c r="S41" s="118"/>
      <c r="T41" s="118"/>
      <c r="U41" s="118"/>
      <c r="V41" s="118"/>
      <c r="W41" s="118"/>
      <c r="X41" s="118"/>
      <c r="Y41" s="118"/>
      <c r="Z41" s="118"/>
      <c r="AA41" s="118"/>
      <c r="AB41" s="118"/>
      <c r="AC41" s="118"/>
      <c r="AD41" s="118"/>
      <c r="AE41" s="118"/>
      <c r="AF41" s="118"/>
      <c r="AG41" s="118"/>
      <c r="AH41" s="118"/>
      <c r="AI41" s="118"/>
      <c r="AJ41" s="118"/>
      <c r="AK41" s="118"/>
      <c r="AL41" s="118"/>
      <c r="AM41" s="118"/>
      <c r="AN41" s="182"/>
    </row>
    <row r="42" ht="28" customHeight="1" spans="1:10">
      <c r="A42" s="198"/>
      <c r="B42" s="199" t="s">
        <v>278</v>
      </c>
      <c r="C42" s="221"/>
      <c r="D42" s="221"/>
      <c r="E42" s="221"/>
      <c r="F42" s="221"/>
      <c r="G42" s="146"/>
      <c r="H42" s="244"/>
      <c r="I42" s="263"/>
      <c r="J42" s="244"/>
    </row>
    <row r="43" ht="42" customHeight="1" spans="1:10">
      <c r="A43" s="198"/>
      <c r="B43" s="199" t="s">
        <v>279</v>
      </c>
      <c r="C43" s="221"/>
      <c r="D43" s="221">
        <v>1174</v>
      </c>
      <c r="E43" s="221" t="s">
        <v>280</v>
      </c>
      <c r="F43" s="221" t="s">
        <v>281</v>
      </c>
      <c r="G43" s="200">
        <v>50</v>
      </c>
      <c r="H43" s="224">
        <v>0</v>
      </c>
      <c r="I43" s="262"/>
      <c r="J43" s="244"/>
    </row>
    <row r="44" ht="67" customHeight="1" spans="1:10">
      <c r="A44" s="198"/>
      <c r="B44" s="245" t="s">
        <v>282</v>
      </c>
      <c r="C44" s="221"/>
      <c r="D44" s="221">
        <v>396</v>
      </c>
      <c r="E44" s="246" t="s">
        <v>283</v>
      </c>
      <c r="F44" s="246" t="s">
        <v>284</v>
      </c>
      <c r="G44" s="200">
        <v>434.86</v>
      </c>
      <c r="H44" s="224">
        <v>562.06</v>
      </c>
      <c r="I44" s="262">
        <f>G44-H44</f>
        <v>-127.2</v>
      </c>
      <c r="J44" s="244"/>
    </row>
    <row r="45" ht="42" customHeight="1" spans="1:10">
      <c r="A45" s="198"/>
      <c r="B45" s="247" t="s">
        <v>285</v>
      </c>
      <c r="C45" s="221"/>
      <c r="D45" s="221"/>
      <c r="E45" s="221"/>
      <c r="F45" s="221"/>
      <c r="G45" s="200"/>
      <c r="H45" s="224"/>
      <c r="I45" s="262"/>
      <c r="J45" s="244"/>
    </row>
    <row r="46" ht="27" customHeight="1" spans="1:10">
      <c r="A46" s="198"/>
      <c r="B46" s="199" t="s">
        <v>286</v>
      </c>
      <c r="C46" s="221"/>
      <c r="D46" s="221"/>
      <c r="E46" s="221"/>
      <c r="F46" s="221"/>
      <c r="G46" s="200"/>
      <c r="H46" s="200"/>
      <c r="I46" s="200"/>
      <c r="J46" s="244"/>
    </row>
    <row r="47" ht="27" customHeight="1" spans="1:10">
      <c r="A47" s="198"/>
      <c r="B47" s="248" t="s">
        <v>287</v>
      </c>
      <c r="C47" s="249"/>
      <c r="D47" s="221"/>
      <c r="E47" s="221"/>
      <c r="F47" s="221"/>
      <c r="G47" s="146"/>
      <c r="H47" s="244"/>
      <c r="I47" s="263"/>
      <c r="J47" s="244"/>
    </row>
    <row r="48" ht="27" customHeight="1" spans="1:10">
      <c r="A48" s="250"/>
      <c r="B48" s="251" t="s">
        <v>288</v>
      </c>
      <c r="C48" s="252"/>
      <c r="D48" s="253"/>
      <c r="E48" s="253"/>
      <c r="F48" s="253"/>
      <c r="G48" s="150"/>
      <c r="H48" s="254"/>
      <c r="I48" s="263"/>
      <c r="J48" s="244"/>
    </row>
    <row r="49" ht="27" customHeight="1" spans="1:10">
      <c r="A49" s="193"/>
      <c r="B49" s="217" t="s">
        <v>289</v>
      </c>
      <c r="C49" s="219"/>
      <c r="D49" s="219"/>
      <c r="E49" s="219"/>
      <c r="F49" s="219"/>
      <c r="G49" s="220">
        <f>G50+G51+G52+G60</f>
        <v>255</v>
      </c>
      <c r="H49" s="220">
        <f>H50+H51+H52+H60</f>
        <v>246.4</v>
      </c>
      <c r="I49" s="266">
        <f>G49-H49</f>
        <v>8.59999999999999</v>
      </c>
      <c r="J49" s="195"/>
    </row>
    <row r="50" ht="31" customHeight="1" spans="1:10">
      <c r="A50" s="198"/>
      <c r="B50" s="199" t="s">
        <v>290</v>
      </c>
      <c r="C50" s="146"/>
      <c r="D50" s="146"/>
      <c r="E50" s="146" t="s">
        <v>291</v>
      </c>
      <c r="F50" s="146" t="s">
        <v>292</v>
      </c>
      <c r="G50" s="146">
        <v>255</v>
      </c>
      <c r="H50" s="255">
        <v>246.4</v>
      </c>
      <c r="I50" s="263">
        <f>G50-H50</f>
        <v>8.59999999999999</v>
      </c>
      <c r="J50" s="244"/>
    </row>
    <row r="51" ht="31" customHeight="1" spans="1:10">
      <c r="A51" s="198"/>
      <c r="B51" s="199" t="s">
        <v>293</v>
      </c>
      <c r="C51" s="221"/>
      <c r="D51" s="221"/>
      <c r="E51" s="221"/>
      <c r="F51" s="221"/>
      <c r="G51" s="146"/>
      <c r="H51" s="244"/>
      <c r="I51" s="263"/>
      <c r="J51" s="244"/>
    </row>
    <row r="52" ht="31" customHeight="1" spans="1:10">
      <c r="A52" s="198"/>
      <c r="B52" s="199" t="s">
        <v>294</v>
      </c>
      <c r="C52" s="221"/>
      <c r="D52" s="221"/>
      <c r="E52" s="221"/>
      <c r="F52" s="221"/>
      <c r="G52" s="146">
        <f>SUM(G53:G59)</f>
        <v>0</v>
      </c>
      <c r="H52" s="146">
        <f>SUM(H53:H59)</f>
        <v>0</v>
      </c>
      <c r="I52" s="263">
        <f>G52-H52</f>
        <v>0</v>
      </c>
      <c r="J52" s="244"/>
    </row>
    <row r="53" ht="36" customHeight="1" spans="1:10">
      <c r="A53" s="198"/>
      <c r="B53" s="202" t="s">
        <v>295</v>
      </c>
      <c r="C53" s="221"/>
      <c r="D53" s="221"/>
      <c r="E53" s="221"/>
      <c r="F53" s="221"/>
      <c r="G53" s="146"/>
      <c r="H53" s="244"/>
      <c r="I53" s="263"/>
      <c r="J53" s="244"/>
    </row>
    <row r="54" ht="27" customHeight="1" spans="1:10">
      <c r="A54" s="198"/>
      <c r="B54" s="202" t="s">
        <v>296</v>
      </c>
      <c r="C54" s="221"/>
      <c r="D54" s="221"/>
      <c r="E54" s="146"/>
      <c r="F54" s="146"/>
      <c r="G54" s="146"/>
      <c r="H54" s="146"/>
      <c r="I54" s="146"/>
      <c r="J54" s="244"/>
    </row>
    <row r="55" ht="20" customHeight="1" spans="1:10">
      <c r="A55" s="198"/>
      <c r="B55" s="202" t="s">
        <v>297</v>
      </c>
      <c r="C55" s="221"/>
      <c r="D55" s="221"/>
      <c r="E55" s="227"/>
      <c r="F55" s="227"/>
      <c r="G55" s="146"/>
      <c r="H55" s="244"/>
      <c r="I55" s="263"/>
      <c r="J55" s="244"/>
    </row>
    <row r="56" ht="20" customHeight="1" spans="1:10">
      <c r="A56" s="198"/>
      <c r="B56" s="202" t="s">
        <v>298</v>
      </c>
      <c r="C56" s="221"/>
      <c r="D56" s="221"/>
      <c r="E56" s="227"/>
      <c r="F56" s="227"/>
      <c r="G56" s="146"/>
      <c r="H56" s="244"/>
      <c r="I56" s="263"/>
      <c r="J56" s="244"/>
    </row>
    <row r="57" ht="20" customHeight="1" spans="1:10">
      <c r="A57" s="198"/>
      <c r="B57" s="202" t="s">
        <v>299</v>
      </c>
      <c r="C57" s="221"/>
      <c r="D57" s="221"/>
      <c r="E57" s="227"/>
      <c r="F57" s="227"/>
      <c r="G57" s="146"/>
      <c r="H57" s="244"/>
      <c r="I57" s="263"/>
      <c r="J57" s="244"/>
    </row>
    <row r="58" ht="20" customHeight="1" spans="1:10">
      <c r="A58" s="198"/>
      <c r="B58" s="202" t="s">
        <v>300</v>
      </c>
      <c r="C58" s="221"/>
      <c r="D58" s="221"/>
      <c r="E58" s="227"/>
      <c r="F58" s="227"/>
      <c r="G58" s="146"/>
      <c r="H58" s="244"/>
      <c r="I58" s="263"/>
      <c r="J58" s="244"/>
    </row>
    <row r="59" ht="20" customHeight="1" spans="1:10">
      <c r="A59" s="198"/>
      <c r="B59" s="202" t="s">
        <v>301</v>
      </c>
      <c r="C59" s="221"/>
      <c r="D59" s="221"/>
      <c r="E59" s="227"/>
      <c r="F59" s="227"/>
      <c r="G59" s="146"/>
      <c r="H59" s="244"/>
      <c r="I59" s="263"/>
      <c r="J59" s="244"/>
    </row>
    <row r="60" ht="27" customHeight="1" spans="1:10">
      <c r="A60" s="198"/>
      <c r="B60" s="199" t="s">
        <v>302</v>
      </c>
      <c r="C60" s="221"/>
      <c r="D60" s="221"/>
      <c r="E60" s="146"/>
      <c r="F60" s="146"/>
      <c r="G60" s="146"/>
      <c r="H60" s="244"/>
      <c r="I60" s="263"/>
      <c r="J60" s="244"/>
    </row>
    <row r="61" s="179" customFormat="1" ht="27" customHeight="1" spans="1:40">
      <c r="A61" s="193"/>
      <c r="B61" s="217" t="s">
        <v>303</v>
      </c>
      <c r="C61" s="219"/>
      <c r="D61" s="219"/>
      <c r="E61" s="220"/>
      <c r="F61" s="220"/>
      <c r="G61" s="220">
        <f>SUM(G62:G65)</f>
        <v>1594.96</v>
      </c>
      <c r="H61" s="220">
        <f>SUM(H62:H65)</f>
        <v>1690.4</v>
      </c>
      <c r="I61" s="220">
        <f>SUM(I62:I65)</f>
        <v>0</v>
      </c>
      <c r="J61" s="195"/>
      <c r="K61" s="118"/>
      <c r="L61" s="118"/>
      <c r="M61" s="118"/>
      <c r="N61" s="118"/>
      <c r="O61" s="118"/>
      <c r="P61" s="118"/>
      <c r="Q61" s="118"/>
      <c r="R61" s="118"/>
      <c r="S61" s="118"/>
      <c r="T61" s="118"/>
      <c r="U61" s="118"/>
      <c r="V61" s="118"/>
      <c r="W61" s="118"/>
      <c r="X61" s="118"/>
      <c r="Y61" s="118"/>
      <c r="Z61" s="118"/>
      <c r="AA61" s="118"/>
      <c r="AB61" s="118"/>
      <c r="AC61" s="118"/>
      <c r="AD61" s="118"/>
      <c r="AE61" s="118"/>
      <c r="AF61" s="118"/>
      <c r="AG61" s="118"/>
      <c r="AH61" s="118"/>
      <c r="AI61" s="118"/>
      <c r="AJ61" s="118"/>
      <c r="AK61" s="118"/>
      <c r="AL61" s="118"/>
      <c r="AM61" s="118"/>
      <c r="AN61" s="182"/>
    </row>
    <row r="62" s="179" customFormat="1" ht="59" customHeight="1" spans="1:40">
      <c r="A62" s="250"/>
      <c r="B62" s="256" t="s">
        <v>304</v>
      </c>
      <c r="C62" s="223"/>
      <c r="D62" s="223"/>
      <c r="E62" s="253"/>
      <c r="F62" s="253" t="s">
        <v>305</v>
      </c>
      <c r="G62" s="146">
        <v>1238.56</v>
      </c>
      <c r="H62" s="146">
        <v>1361.4</v>
      </c>
      <c r="I62" s="146"/>
      <c r="J62" s="244"/>
      <c r="K62" s="118"/>
      <c r="L62" s="118"/>
      <c r="M62" s="118"/>
      <c r="N62" s="118"/>
      <c r="O62" s="118"/>
      <c r="P62" s="118"/>
      <c r="Q62" s="118"/>
      <c r="R62" s="118"/>
      <c r="S62" s="118"/>
      <c r="T62" s="118"/>
      <c r="U62" s="118"/>
      <c r="V62" s="118"/>
      <c r="W62" s="118"/>
      <c r="X62" s="118"/>
      <c r="Y62" s="118"/>
      <c r="Z62" s="118"/>
      <c r="AA62" s="118"/>
      <c r="AB62" s="118"/>
      <c r="AC62" s="118"/>
      <c r="AD62" s="118"/>
      <c r="AE62" s="118"/>
      <c r="AF62" s="118"/>
      <c r="AG62" s="118"/>
      <c r="AH62" s="118"/>
      <c r="AI62" s="118"/>
      <c r="AJ62" s="118"/>
      <c r="AK62" s="118"/>
      <c r="AL62" s="118"/>
      <c r="AM62" s="118"/>
      <c r="AN62" s="182"/>
    </row>
    <row r="63" s="179" customFormat="1" ht="59" customHeight="1" spans="1:40">
      <c r="A63" s="198"/>
      <c r="B63" s="257" t="s">
        <v>306</v>
      </c>
      <c r="C63" s="223">
        <v>3600</v>
      </c>
      <c r="D63" s="223">
        <v>80</v>
      </c>
      <c r="E63" s="253"/>
      <c r="F63" s="253" t="s">
        <v>305</v>
      </c>
      <c r="G63" s="146">
        <v>327.6</v>
      </c>
      <c r="H63" s="146">
        <v>300.2</v>
      </c>
      <c r="I63" s="146"/>
      <c r="J63" s="244"/>
      <c r="K63" s="118"/>
      <c r="L63" s="118"/>
      <c r="M63" s="118"/>
      <c r="N63" s="118"/>
      <c r="O63" s="118"/>
      <c r="P63" s="118"/>
      <c r="Q63" s="118"/>
      <c r="R63" s="118"/>
      <c r="S63" s="118"/>
      <c r="T63" s="118"/>
      <c r="U63" s="118"/>
      <c r="V63" s="118"/>
      <c r="W63" s="118"/>
      <c r="X63" s="118"/>
      <c r="Y63" s="118"/>
      <c r="Z63" s="118"/>
      <c r="AA63" s="118"/>
      <c r="AB63" s="118"/>
      <c r="AC63" s="118"/>
      <c r="AD63" s="118"/>
      <c r="AE63" s="118"/>
      <c r="AF63" s="118"/>
      <c r="AG63" s="118"/>
      <c r="AH63" s="118"/>
      <c r="AI63" s="118"/>
      <c r="AJ63" s="118"/>
      <c r="AK63" s="118"/>
      <c r="AL63" s="118"/>
      <c r="AM63" s="118"/>
      <c r="AN63" s="182"/>
    </row>
    <row r="64" s="179" customFormat="1" ht="30" customHeight="1" spans="1:40">
      <c r="A64" s="198"/>
      <c r="B64" s="257" t="s">
        <v>307</v>
      </c>
      <c r="C64" s="223">
        <v>3600</v>
      </c>
      <c r="D64" s="223">
        <v>80</v>
      </c>
      <c r="E64" s="200" t="s">
        <v>308</v>
      </c>
      <c r="F64" s="200" t="s">
        <v>309</v>
      </c>
      <c r="G64" s="146">
        <v>28.8</v>
      </c>
      <c r="H64" s="244">
        <v>28.8</v>
      </c>
      <c r="I64" s="146">
        <v>0</v>
      </c>
      <c r="J64" s="244"/>
      <c r="K64" s="118"/>
      <c r="L64" s="118"/>
      <c r="M64" s="118"/>
      <c r="N64" s="118"/>
      <c r="O64" s="118"/>
      <c r="P64" s="118"/>
      <c r="Q64" s="118"/>
      <c r="R64" s="118"/>
      <c r="S64" s="118"/>
      <c r="T64" s="118"/>
      <c r="U64" s="118"/>
      <c r="V64" s="118"/>
      <c r="W64" s="118"/>
      <c r="X64" s="118"/>
      <c r="Y64" s="118"/>
      <c r="Z64" s="118"/>
      <c r="AA64" s="118"/>
      <c r="AB64" s="118"/>
      <c r="AC64" s="118"/>
      <c r="AD64" s="118"/>
      <c r="AE64" s="118"/>
      <c r="AF64" s="118"/>
      <c r="AG64" s="118"/>
      <c r="AH64" s="118"/>
      <c r="AI64" s="118"/>
      <c r="AJ64" s="118"/>
      <c r="AK64" s="118"/>
      <c r="AL64" s="118"/>
      <c r="AM64" s="118"/>
      <c r="AN64" s="182"/>
    </row>
    <row r="65" s="179" customFormat="1" ht="30" customHeight="1" spans="1:40">
      <c r="A65" s="198"/>
      <c r="B65" s="257" t="s">
        <v>310</v>
      </c>
      <c r="C65" s="223"/>
      <c r="D65" s="223"/>
      <c r="E65" s="200"/>
      <c r="F65" s="200"/>
      <c r="G65" s="146"/>
      <c r="H65" s="244"/>
      <c r="I65" s="146"/>
      <c r="J65" s="244"/>
      <c r="K65" s="118"/>
      <c r="L65" s="118"/>
      <c r="M65" s="118"/>
      <c r="N65" s="118"/>
      <c r="O65" s="118"/>
      <c r="P65" s="118"/>
      <c r="Q65" s="118"/>
      <c r="R65" s="118"/>
      <c r="S65" s="118"/>
      <c r="T65" s="118"/>
      <c r="U65" s="118"/>
      <c r="V65" s="118"/>
      <c r="W65" s="118"/>
      <c r="X65" s="118"/>
      <c r="Y65" s="118"/>
      <c r="Z65" s="118"/>
      <c r="AA65" s="118"/>
      <c r="AB65" s="118"/>
      <c r="AC65" s="118"/>
      <c r="AD65" s="118"/>
      <c r="AE65" s="118"/>
      <c r="AF65" s="118"/>
      <c r="AG65" s="118"/>
      <c r="AH65" s="118"/>
      <c r="AI65" s="118"/>
      <c r="AJ65" s="118"/>
      <c r="AK65" s="118"/>
      <c r="AL65" s="118"/>
      <c r="AM65" s="118"/>
      <c r="AN65" s="182"/>
    </row>
    <row r="66" s="179" customFormat="1" ht="30" customHeight="1" spans="1:40">
      <c r="A66" s="198"/>
      <c r="B66" s="257"/>
      <c r="C66" s="223"/>
      <c r="D66" s="223"/>
      <c r="E66" s="200"/>
      <c r="F66" s="200"/>
      <c r="G66" s="146"/>
      <c r="H66" s="244"/>
      <c r="I66" s="146"/>
      <c r="J66" s="244"/>
      <c r="K66" s="118"/>
      <c r="L66" s="118"/>
      <c r="M66" s="118"/>
      <c r="N66" s="118"/>
      <c r="O66" s="118"/>
      <c r="P66" s="118"/>
      <c r="Q66" s="118"/>
      <c r="R66" s="118"/>
      <c r="S66" s="118"/>
      <c r="T66" s="118"/>
      <c r="U66" s="118"/>
      <c r="V66" s="118"/>
      <c r="W66" s="118"/>
      <c r="X66" s="118"/>
      <c r="Y66" s="118"/>
      <c r="Z66" s="118"/>
      <c r="AA66" s="118"/>
      <c r="AB66" s="118"/>
      <c r="AC66" s="118"/>
      <c r="AD66" s="118"/>
      <c r="AE66" s="118"/>
      <c r="AF66" s="118"/>
      <c r="AG66" s="118"/>
      <c r="AH66" s="118"/>
      <c r="AI66" s="118"/>
      <c r="AJ66" s="118"/>
      <c r="AK66" s="118"/>
      <c r="AL66" s="118"/>
      <c r="AM66" s="118"/>
      <c r="AN66" s="182"/>
    </row>
    <row r="67" s="179" customFormat="1" ht="27" customHeight="1" spans="1:40">
      <c r="A67" s="193"/>
      <c r="B67" s="194" t="s">
        <v>311</v>
      </c>
      <c r="C67" s="274"/>
      <c r="D67" s="218"/>
      <c r="E67" s="195"/>
      <c r="F67" s="195"/>
      <c r="G67" s="275">
        <f>SUM(G68:G71)</f>
        <v>0</v>
      </c>
      <c r="H67" s="275">
        <f>SUM(H68:H71)</f>
        <v>0</v>
      </c>
      <c r="I67" s="266">
        <f>G67-H67</f>
        <v>0</v>
      </c>
      <c r="J67" s="275"/>
      <c r="K67" s="118"/>
      <c r="L67" s="118"/>
      <c r="M67" s="118"/>
      <c r="N67" s="118"/>
      <c r="O67" s="118"/>
      <c r="P67" s="118"/>
      <c r="Q67" s="118"/>
      <c r="R67" s="118"/>
      <c r="S67" s="118"/>
      <c r="T67" s="118"/>
      <c r="U67" s="118"/>
      <c r="V67" s="118"/>
      <c r="W67" s="118"/>
      <c r="X67" s="118"/>
      <c r="Y67" s="118"/>
      <c r="Z67" s="118"/>
      <c r="AA67" s="118"/>
      <c r="AB67" s="118"/>
      <c r="AC67" s="118"/>
      <c r="AD67" s="118"/>
      <c r="AE67" s="118"/>
      <c r="AF67" s="118"/>
      <c r="AG67" s="118"/>
      <c r="AH67" s="118"/>
      <c r="AI67" s="118"/>
      <c r="AJ67" s="118"/>
      <c r="AK67" s="118"/>
      <c r="AL67" s="118"/>
      <c r="AM67" s="118"/>
      <c r="AN67" s="182"/>
    </row>
    <row r="68" ht="27" customHeight="1" spans="1:10">
      <c r="A68" s="198"/>
      <c r="B68" s="199" t="s">
        <v>312</v>
      </c>
      <c r="C68" s="276"/>
      <c r="D68" s="276"/>
      <c r="E68" s="277"/>
      <c r="F68" s="278"/>
      <c r="G68" s="146"/>
      <c r="H68" s="244"/>
      <c r="I68" s="263"/>
      <c r="J68" s="244"/>
    </row>
    <row r="69" ht="27" customHeight="1" spans="1:10">
      <c r="A69" s="198"/>
      <c r="B69" s="199" t="s">
        <v>313</v>
      </c>
      <c r="C69" s="221"/>
      <c r="D69" s="221"/>
      <c r="E69" s="277"/>
      <c r="F69" s="279"/>
      <c r="G69" s="146"/>
      <c r="H69" s="244"/>
      <c r="I69" s="263"/>
      <c r="J69" s="244"/>
    </row>
    <row r="70" ht="27" customHeight="1" spans="1:10">
      <c r="A70" s="198"/>
      <c r="B70" s="199" t="s">
        <v>314</v>
      </c>
      <c r="C70" s="221"/>
      <c r="D70" s="246"/>
      <c r="E70" s="277"/>
      <c r="F70" s="279"/>
      <c r="G70" s="146"/>
      <c r="H70" s="244"/>
      <c r="I70" s="263"/>
      <c r="J70" s="244"/>
    </row>
    <row r="71" ht="27" customHeight="1" spans="1:10">
      <c r="A71" s="198"/>
      <c r="B71" s="199" t="s">
        <v>315</v>
      </c>
      <c r="C71" s="221"/>
      <c r="D71" s="221"/>
      <c r="E71" s="146"/>
      <c r="F71" s="146"/>
      <c r="G71" s="146"/>
      <c r="H71" s="244"/>
      <c r="I71" s="263">
        <f>G71-H71</f>
        <v>0</v>
      </c>
      <c r="J71" s="244"/>
    </row>
    <row r="72" s="179" customFormat="1" ht="27" customHeight="1" spans="1:40">
      <c r="A72" s="193"/>
      <c r="B72" s="217" t="s">
        <v>316</v>
      </c>
      <c r="C72" s="219"/>
      <c r="D72" s="219"/>
      <c r="E72" s="220"/>
      <c r="F72" s="220"/>
      <c r="G72" s="196">
        <f>G73</f>
        <v>0</v>
      </c>
      <c r="H72" s="196">
        <f>H73</f>
        <v>0</v>
      </c>
      <c r="I72" s="261">
        <f>G72-H72</f>
        <v>0</v>
      </c>
      <c r="J72" s="195"/>
      <c r="K72" s="118"/>
      <c r="L72" s="118"/>
      <c r="M72" s="118"/>
      <c r="N72" s="118"/>
      <c r="O72" s="118"/>
      <c r="P72" s="118"/>
      <c r="Q72" s="118"/>
      <c r="R72" s="118"/>
      <c r="S72" s="118"/>
      <c r="T72" s="118"/>
      <c r="U72" s="118"/>
      <c r="V72" s="118"/>
      <c r="W72" s="118"/>
      <c r="X72" s="118"/>
      <c r="Y72" s="118"/>
      <c r="Z72" s="118"/>
      <c r="AA72" s="118"/>
      <c r="AB72" s="118"/>
      <c r="AC72" s="118"/>
      <c r="AD72" s="118"/>
      <c r="AE72" s="118"/>
      <c r="AF72" s="118"/>
      <c r="AG72" s="118"/>
      <c r="AH72" s="118"/>
      <c r="AI72" s="118"/>
      <c r="AJ72" s="118"/>
      <c r="AK72" s="118"/>
      <c r="AL72" s="118"/>
      <c r="AM72" s="118"/>
      <c r="AN72" s="182"/>
    </row>
    <row r="73" ht="25" customHeight="1" spans="1:10">
      <c r="A73" s="198"/>
      <c r="B73" s="199" t="s">
        <v>317</v>
      </c>
      <c r="C73" s="221"/>
      <c r="D73" s="221"/>
      <c r="E73" s="146"/>
      <c r="F73" s="146"/>
      <c r="G73" s="146">
        <f>SUM(G77:G80)</f>
        <v>0</v>
      </c>
      <c r="H73" s="146">
        <f>SUM(H77:H80)</f>
        <v>0</v>
      </c>
      <c r="I73" s="263">
        <f>G73-H73</f>
        <v>0</v>
      </c>
      <c r="J73" s="244"/>
    </row>
    <row r="74" ht="25" customHeight="1" spans="1:10">
      <c r="A74" s="198"/>
      <c r="B74" s="199"/>
      <c r="C74" s="221"/>
      <c r="D74" s="221"/>
      <c r="E74" s="146" t="s">
        <v>318</v>
      </c>
      <c r="F74" s="146"/>
      <c r="G74" s="146"/>
      <c r="H74" s="146"/>
      <c r="I74" s="263"/>
      <c r="J74" s="244"/>
    </row>
    <row r="75" ht="25" customHeight="1" spans="1:10">
      <c r="A75" s="198"/>
      <c r="B75" s="199"/>
      <c r="C75" s="221"/>
      <c r="D75" s="221"/>
      <c r="E75" s="146" t="s">
        <v>318</v>
      </c>
      <c r="F75" s="146"/>
      <c r="G75" s="146"/>
      <c r="H75" s="146"/>
      <c r="I75" s="263"/>
      <c r="J75" s="244"/>
    </row>
    <row r="76" ht="25" customHeight="1" spans="1:10">
      <c r="A76" s="198"/>
      <c r="B76" s="199"/>
      <c r="C76" s="221"/>
      <c r="D76" s="221"/>
      <c r="E76" s="146" t="s">
        <v>319</v>
      </c>
      <c r="F76" s="146"/>
      <c r="G76" s="146"/>
      <c r="H76" s="146"/>
      <c r="I76" s="263"/>
      <c r="J76" s="244"/>
    </row>
    <row r="77" ht="25" customHeight="1" spans="1:10">
      <c r="A77" s="198"/>
      <c r="B77" s="199"/>
      <c r="C77" s="221"/>
      <c r="D77" s="221"/>
      <c r="E77" s="146" t="s">
        <v>320</v>
      </c>
      <c r="F77" s="146"/>
      <c r="G77" s="146"/>
      <c r="H77" s="244"/>
      <c r="I77" s="263"/>
      <c r="J77" s="244"/>
    </row>
    <row r="78" ht="25" customHeight="1" spans="1:10">
      <c r="A78" s="198"/>
      <c r="B78" s="199"/>
      <c r="C78" s="221"/>
      <c r="D78" s="221"/>
      <c r="E78" s="146" t="s">
        <v>321</v>
      </c>
      <c r="F78" s="146"/>
      <c r="G78" s="146"/>
      <c r="H78" s="244"/>
      <c r="I78" s="263"/>
      <c r="J78" s="244"/>
    </row>
    <row r="79" ht="25" customHeight="1" spans="1:10">
      <c r="A79" s="198"/>
      <c r="B79" s="199"/>
      <c r="C79" s="221"/>
      <c r="D79" s="221"/>
      <c r="E79" s="146"/>
      <c r="F79" s="146"/>
      <c r="G79" s="146"/>
      <c r="H79" s="244"/>
      <c r="I79" s="263"/>
      <c r="J79" s="244"/>
    </row>
    <row r="80" ht="25" customHeight="1" spans="1:10">
      <c r="A80" s="198"/>
      <c r="B80" s="199"/>
      <c r="C80" s="221"/>
      <c r="D80" s="221"/>
      <c r="E80" s="146"/>
      <c r="F80" s="146"/>
      <c r="G80" s="146"/>
      <c r="H80" s="244"/>
      <c r="I80" s="263">
        <f>G80-H80</f>
        <v>0</v>
      </c>
      <c r="J80" s="244"/>
    </row>
  </sheetData>
  <mergeCells count="1">
    <mergeCell ref="A1:J1"/>
  </mergeCells>
  <pageMargins left="0.7" right="0.7" top="0.75" bottom="0.75"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L21"/>
  <sheetViews>
    <sheetView workbookViewId="0">
      <pane xSplit="3" ySplit="6" topLeftCell="D15" activePane="bottomRight" state="frozen"/>
      <selection/>
      <selection pane="topRight"/>
      <selection pane="bottomLeft"/>
      <selection pane="bottomRight" activeCell="J18" sqref="J18"/>
    </sheetView>
  </sheetViews>
  <sheetFormatPr defaultColWidth="9" defaultRowHeight="14.4" customHeight="1"/>
  <cols>
    <col min="1" max="1" width="4.16666666666667" style="118" customWidth="1"/>
    <col min="2" max="2" width="7.25" style="118" customWidth="1"/>
    <col min="3" max="3" width="9.25" style="120" customWidth="1"/>
    <col min="4" max="4" width="16.5" style="120" customWidth="1"/>
    <col min="5" max="5" width="7.125" style="118" customWidth="1"/>
    <col min="6" max="6" width="10.125" style="118" customWidth="1"/>
    <col min="7" max="7" width="17.75" style="118" customWidth="1"/>
    <col min="8" max="8" width="23.4166666666667" style="118" customWidth="1"/>
    <col min="9" max="9" width="10.5" style="121" customWidth="1"/>
    <col min="10" max="10" width="12.5" style="121" customWidth="1"/>
    <col min="11" max="11" width="8.5" style="121" customWidth="1"/>
    <col min="12" max="12" width="8" style="118" customWidth="1"/>
    <col min="13" max="40" width="9" style="118"/>
  </cols>
  <sheetData>
    <row r="1" s="118" customFormat="1" ht="24" customHeight="1" spans="1:12">
      <c r="A1" s="122"/>
      <c r="B1" s="122"/>
      <c r="C1" s="123" t="s">
        <v>322</v>
      </c>
      <c r="D1" s="123"/>
      <c r="E1" s="123"/>
      <c r="F1" s="123"/>
      <c r="G1" s="123"/>
      <c r="H1" s="123"/>
      <c r="I1" s="164"/>
      <c r="J1" s="164"/>
      <c r="K1" s="164"/>
      <c r="L1" s="123"/>
    </row>
    <row r="2" s="118" customFormat="1" ht="19" customHeight="1" spans="1:12">
      <c r="A2" s="124" t="s">
        <v>323</v>
      </c>
      <c r="B2" s="124"/>
      <c r="C2" s="124"/>
      <c r="D2" s="124"/>
      <c r="E2" s="124"/>
      <c r="F2" s="124"/>
      <c r="G2" s="124"/>
      <c r="H2" s="124"/>
      <c r="I2" s="124"/>
      <c r="J2" s="124"/>
      <c r="K2" s="124"/>
      <c r="L2" s="124"/>
    </row>
    <row r="3" s="118" customFormat="1" ht="18" customHeight="1" spans="1:11">
      <c r="A3" s="118" t="s">
        <v>324</v>
      </c>
      <c r="C3" s="120" t="s">
        <v>325</v>
      </c>
      <c r="D3" s="120"/>
      <c r="I3" s="121"/>
      <c r="J3" s="121" t="s">
        <v>191</v>
      </c>
      <c r="K3" s="121"/>
    </row>
    <row r="4" s="118" customFormat="1" ht="19" customHeight="1" spans="1:12">
      <c r="A4" s="125" t="s">
        <v>106</v>
      </c>
      <c r="B4" s="126" t="s">
        <v>107</v>
      </c>
      <c r="C4" s="127" t="s">
        <v>326</v>
      </c>
      <c r="D4" s="128" t="s">
        <v>192</v>
      </c>
      <c r="E4" s="129" t="s">
        <v>193</v>
      </c>
      <c r="F4" s="129" t="s">
        <v>327</v>
      </c>
      <c r="G4" s="130" t="s">
        <v>196</v>
      </c>
      <c r="H4" s="131" t="s">
        <v>195</v>
      </c>
      <c r="I4" s="165" t="s">
        <v>197</v>
      </c>
      <c r="J4" s="165" t="s">
        <v>328</v>
      </c>
      <c r="K4" s="165" t="s">
        <v>199</v>
      </c>
      <c r="L4" s="166" t="s">
        <v>5</v>
      </c>
    </row>
    <row r="5" s="118" customFormat="1" ht="12" customHeight="1" spans="1:12">
      <c r="A5" s="132"/>
      <c r="B5" s="133"/>
      <c r="C5" s="134"/>
      <c r="D5" s="135"/>
      <c r="E5" s="129"/>
      <c r="F5" s="129"/>
      <c r="G5" s="136"/>
      <c r="H5" s="137"/>
      <c r="I5" s="167"/>
      <c r="J5" s="167"/>
      <c r="K5" s="167"/>
      <c r="L5" s="168"/>
    </row>
    <row r="6" s="118" customFormat="1" ht="12" customHeight="1" spans="1:12">
      <c r="A6" s="138"/>
      <c r="B6" s="139"/>
      <c r="C6" s="140"/>
      <c r="D6" s="141"/>
      <c r="E6" s="129"/>
      <c r="F6" s="129"/>
      <c r="G6" s="142"/>
      <c r="H6" s="143"/>
      <c r="I6" s="169"/>
      <c r="J6" s="169"/>
      <c r="K6" s="169"/>
      <c r="L6" s="170"/>
    </row>
    <row r="7" s="118" customFormat="1" ht="32" customHeight="1" spans="1:12">
      <c r="A7" s="144" t="s">
        <v>3</v>
      </c>
      <c r="B7" s="145"/>
      <c r="C7" s="145"/>
      <c r="D7" s="145"/>
      <c r="E7" s="129"/>
      <c r="F7" s="129"/>
      <c r="G7" s="142"/>
      <c r="H7" s="143"/>
      <c r="I7" s="169">
        <f t="shared" ref="I7:K7" si="0">SUM(I8:I19)</f>
        <v>192</v>
      </c>
      <c r="J7" s="169">
        <f t="shared" si="0"/>
        <v>152</v>
      </c>
      <c r="K7" s="169">
        <f t="shared" si="0"/>
        <v>40</v>
      </c>
      <c r="L7" s="170"/>
    </row>
    <row r="8" s="119" customFormat="1" ht="22" hidden="1" customHeight="1" spans="1:12">
      <c r="A8" s="146"/>
      <c r="B8" s="146"/>
      <c r="C8" s="146"/>
      <c r="D8" s="147"/>
      <c r="E8" s="146"/>
      <c r="F8" s="148"/>
      <c r="G8" s="149"/>
      <c r="H8" s="146"/>
      <c r="I8" s="171"/>
      <c r="J8" s="171"/>
      <c r="K8" s="171"/>
      <c r="L8" s="146"/>
    </row>
    <row r="9" s="119" customFormat="1" ht="22" hidden="1" customHeight="1" spans="1:12">
      <c r="A9" s="146"/>
      <c r="B9" s="146"/>
      <c r="C9" s="146"/>
      <c r="D9" s="147"/>
      <c r="E9" s="146"/>
      <c r="F9" s="148"/>
      <c r="G9" s="149"/>
      <c r="H9" s="146"/>
      <c r="I9" s="171"/>
      <c r="J9" s="171"/>
      <c r="K9" s="171"/>
      <c r="L9" s="146"/>
    </row>
    <row r="10" s="119" customFormat="1" ht="22" hidden="1" customHeight="1" spans="1:12">
      <c r="A10" s="146"/>
      <c r="B10" s="146"/>
      <c r="C10" s="146"/>
      <c r="D10" s="147"/>
      <c r="E10" s="146"/>
      <c r="F10" s="148"/>
      <c r="G10" s="149"/>
      <c r="H10" s="146"/>
      <c r="I10" s="171"/>
      <c r="J10" s="171"/>
      <c r="K10" s="171"/>
      <c r="L10" s="146"/>
    </row>
    <row r="11" s="119" customFormat="1" ht="39" customHeight="1" spans="1:12">
      <c r="A11" s="146">
        <v>1</v>
      </c>
      <c r="B11" s="146" t="s">
        <v>130</v>
      </c>
      <c r="C11" s="150" t="s">
        <v>140</v>
      </c>
      <c r="D11" s="151" t="s">
        <v>329</v>
      </c>
      <c r="E11" s="146"/>
      <c r="F11" s="148" t="s">
        <v>330</v>
      </c>
      <c r="G11" s="117"/>
      <c r="H11" s="152" t="s">
        <v>331</v>
      </c>
      <c r="I11" s="171">
        <v>17</v>
      </c>
      <c r="J11" s="171">
        <v>17</v>
      </c>
      <c r="K11" s="171"/>
      <c r="L11" s="146"/>
    </row>
    <row r="12" s="119" customFormat="1" ht="39" customHeight="1" spans="1:12">
      <c r="A12" s="146">
        <v>2</v>
      </c>
      <c r="B12" s="146" t="s">
        <v>130</v>
      </c>
      <c r="C12" s="153"/>
      <c r="D12" s="151" t="s">
        <v>332</v>
      </c>
      <c r="E12" s="146"/>
      <c r="F12" s="152" t="s">
        <v>333</v>
      </c>
      <c r="G12" s="154" t="s">
        <v>334</v>
      </c>
      <c r="H12" s="152" t="s">
        <v>335</v>
      </c>
      <c r="I12" s="171">
        <v>20</v>
      </c>
      <c r="J12" s="171">
        <v>20</v>
      </c>
      <c r="K12" s="171"/>
      <c r="L12" s="146"/>
    </row>
    <row r="13" s="119" customFormat="1" ht="39" customHeight="1" spans="1:12">
      <c r="A13" s="155">
        <v>3</v>
      </c>
      <c r="B13" s="155" t="s">
        <v>130</v>
      </c>
      <c r="C13" s="176" t="s">
        <v>132</v>
      </c>
      <c r="D13" s="156" t="s">
        <v>336</v>
      </c>
      <c r="E13" s="155"/>
      <c r="F13" s="155" t="s">
        <v>337</v>
      </c>
      <c r="G13" s="155" t="s">
        <v>338</v>
      </c>
      <c r="H13" s="157" t="s">
        <v>339</v>
      </c>
      <c r="I13" s="172">
        <v>48</v>
      </c>
      <c r="J13" s="172">
        <v>48</v>
      </c>
      <c r="K13" s="172">
        <v>0</v>
      </c>
      <c r="L13" s="155" t="s">
        <v>340</v>
      </c>
    </row>
    <row r="14" s="119" customFormat="1" ht="39" customHeight="1" spans="1:12">
      <c r="A14" s="158">
        <v>4</v>
      </c>
      <c r="B14" s="158" t="s">
        <v>130</v>
      </c>
      <c r="C14" s="177"/>
      <c r="D14" s="159" t="s">
        <v>341</v>
      </c>
      <c r="E14" s="158" t="s">
        <v>342</v>
      </c>
      <c r="F14" s="158" t="s">
        <v>343</v>
      </c>
      <c r="G14" s="158" t="s">
        <v>338</v>
      </c>
      <c r="H14" s="160" t="s">
        <v>339</v>
      </c>
      <c r="I14" s="173">
        <v>11</v>
      </c>
      <c r="J14" s="173">
        <v>11</v>
      </c>
      <c r="K14" s="173">
        <v>0</v>
      </c>
      <c r="L14" s="158"/>
    </row>
    <row r="15" s="119" customFormat="1" ht="39" customHeight="1" spans="1:12">
      <c r="A15" s="158">
        <v>5</v>
      </c>
      <c r="B15" s="158" t="s">
        <v>130</v>
      </c>
      <c r="C15" s="177"/>
      <c r="D15" s="159" t="s">
        <v>344</v>
      </c>
      <c r="E15" s="158" t="s">
        <v>169</v>
      </c>
      <c r="F15" s="158" t="s">
        <v>345</v>
      </c>
      <c r="G15" s="158" t="s">
        <v>338</v>
      </c>
      <c r="H15" s="160" t="s">
        <v>339</v>
      </c>
      <c r="I15" s="173">
        <v>3</v>
      </c>
      <c r="J15" s="173">
        <v>3</v>
      </c>
      <c r="K15" s="173">
        <v>0</v>
      </c>
      <c r="L15" s="158"/>
    </row>
    <row r="16" s="119" customFormat="1" ht="39" customHeight="1" spans="1:12">
      <c r="A16" s="158">
        <v>6</v>
      </c>
      <c r="B16" s="158" t="s">
        <v>130</v>
      </c>
      <c r="C16" s="177"/>
      <c r="D16" s="159" t="s">
        <v>346</v>
      </c>
      <c r="E16" s="158"/>
      <c r="F16" s="158" t="s">
        <v>345</v>
      </c>
      <c r="G16" s="158" t="s">
        <v>338</v>
      </c>
      <c r="H16" s="160" t="s">
        <v>339</v>
      </c>
      <c r="I16" s="173">
        <v>3</v>
      </c>
      <c r="J16" s="173">
        <v>3</v>
      </c>
      <c r="K16" s="173">
        <v>0</v>
      </c>
      <c r="L16" s="158"/>
    </row>
    <row r="17" s="119" customFormat="1" ht="39" customHeight="1" spans="1:12">
      <c r="A17" s="158">
        <v>7</v>
      </c>
      <c r="B17" s="158" t="s">
        <v>130</v>
      </c>
      <c r="C17" s="177"/>
      <c r="D17" s="159" t="s">
        <v>347</v>
      </c>
      <c r="E17" s="158"/>
      <c r="F17" s="158" t="s">
        <v>348</v>
      </c>
      <c r="G17" s="158" t="s">
        <v>338</v>
      </c>
      <c r="H17" s="160" t="s">
        <v>339</v>
      </c>
      <c r="I17" s="173">
        <v>50</v>
      </c>
      <c r="J17" s="173">
        <v>50</v>
      </c>
      <c r="K17" s="173">
        <v>0</v>
      </c>
      <c r="L17" s="158" t="s">
        <v>349</v>
      </c>
    </row>
    <row r="18" s="119" customFormat="1" ht="39" customHeight="1" spans="1:12">
      <c r="A18" s="158">
        <v>8</v>
      </c>
      <c r="B18" s="158" t="s">
        <v>130</v>
      </c>
      <c r="C18" s="177"/>
      <c r="D18" s="161" t="s">
        <v>350</v>
      </c>
      <c r="E18" s="162"/>
      <c r="F18" s="162" t="s">
        <v>345</v>
      </c>
      <c r="G18" s="158" t="s">
        <v>338</v>
      </c>
      <c r="H18" s="160" t="s">
        <v>339</v>
      </c>
      <c r="I18" s="174">
        <v>10</v>
      </c>
      <c r="J18" s="174">
        <v>0</v>
      </c>
      <c r="K18" s="174">
        <v>10</v>
      </c>
      <c r="L18" s="162"/>
    </row>
    <row r="19" s="119" customFormat="1" ht="39" customHeight="1" spans="1:12">
      <c r="A19" s="158">
        <v>9</v>
      </c>
      <c r="B19" s="158" t="s">
        <v>130</v>
      </c>
      <c r="C19" s="177"/>
      <c r="D19" s="161" t="s">
        <v>351</v>
      </c>
      <c r="E19" s="162"/>
      <c r="F19" s="162" t="s">
        <v>352</v>
      </c>
      <c r="G19" s="158" t="s">
        <v>338</v>
      </c>
      <c r="H19" s="160" t="s">
        <v>339</v>
      </c>
      <c r="I19" s="174">
        <v>30</v>
      </c>
      <c r="J19" s="174">
        <v>0</v>
      </c>
      <c r="K19" s="174">
        <v>30</v>
      </c>
      <c r="L19" s="162"/>
    </row>
    <row r="20" ht="39" customHeight="1" spans="1:12">
      <c r="A20" s="158">
        <v>10</v>
      </c>
      <c r="B20" s="158" t="s">
        <v>130</v>
      </c>
      <c r="C20" s="177"/>
      <c r="D20" s="161" t="s">
        <v>353</v>
      </c>
      <c r="E20" s="163"/>
      <c r="F20" s="163" t="s">
        <v>345</v>
      </c>
      <c r="G20" s="158" t="s">
        <v>354</v>
      </c>
      <c r="H20" s="160" t="s">
        <v>355</v>
      </c>
      <c r="I20" s="175">
        <v>45</v>
      </c>
      <c r="J20" s="175">
        <v>0</v>
      </c>
      <c r="K20" s="175">
        <v>45</v>
      </c>
      <c r="L20" s="163"/>
    </row>
    <row r="21" ht="66" customHeight="1" spans="1:12">
      <c r="A21" s="158">
        <v>11</v>
      </c>
      <c r="B21" s="158" t="s">
        <v>130</v>
      </c>
      <c r="C21" s="178"/>
      <c r="D21" s="161" t="s">
        <v>356</v>
      </c>
      <c r="E21" s="161"/>
      <c r="F21" s="161" t="s">
        <v>357</v>
      </c>
      <c r="G21" s="161" t="s">
        <v>358</v>
      </c>
      <c r="H21" s="161" t="s">
        <v>359</v>
      </c>
      <c r="I21" s="161">
        <v>5</v>
      </c>
      <c r="J21" s="161">
        <v>0</v>
      </c>
      <c r="K21" s="161">
        <v>45</v>
      </c>
      <c r="L21" s="161"/>
    </row>
  </sheetData>
  <autoFilter xmlns:etc="http://www.wps.cn/officeDocument/2017/etCustomData" ref="A6:L21" etc:filterBottomFollowUsedRange="0">
    <extLst/>
  </autoFilter>
  <mergeCells count="18">
    <mergeCell ref="A1:B1"/>
    <mergeCell ref="C1:L1"/>
    <mergeCell ref="A2:L2"/>
    <mergeCell ref="A7:D7"/>
    <mergeCell ref="A4:A6"/>
    <mergeCell ref="B4:B6"/>
    <mergeCell ref="C4:C6"/>
    <mergeCell ref="C11:C12"/>
    <mergeCell ref="C13:C21"/>
    <mergeCell ref="D4:D6"/>
    <mergeCell ref="E4:E6"/>
    <mergeCell ref="F4:F6"/>
    <mergeCell ref="G4:G6"/>
    <mergeCell ref="H4:H6"/>
    <mergeCell ref="I4:I6"/>
    <mergeCell ref="J4:J6"/>
    <mergeCell ref="K4:K6"/>
    <mergeCell ref="L4:L6"/>
  </mergeCells>
  <pageMargins left="0.109722222222222" right="0.109722222222222" top="0.161111111111111" bottom="0.161111111111111" header="0.298611111111111" footer="0.298611111111111"/>
  <pageSetup paperSize="9" orientation="landscape"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L20"/>
  <sheetViews>
    <sheetView workbookViewId="0">
      <pane xSplit="3" ySplit="6" topLeftCell="D7" activePane="bottomRight" state="frozen"/>
      <selection/>
      <selection pane="topRight"/>
      <selection pane="bottomLeft"/>
      <selection pane="bottomRight" activeCell="H13" sqref="H13"/>
    </sheetView>
  </sheetViews>
  <sheetFormatPr defaultColWidth="9" defaultRowHeight="14.4" customHeight="1"/>
  <cols>
    <col min="1" max="1" width="4.16666666666667" style="118" customWidth="1"/>
    <col min="2" max="2" width="7.25" style="118" customWidth="1"/>
    <col min="3" max="3" width="9.25" style="120" customWidth="1"/>
    <col min="4" max="4" width="16.5" style="120" customWidth="1"/>
    <col min="5" max="5" width="7.125" style="118" customWidth="1"/>
    <col min="6" max="6" width="10.125" style="118" customWidth="1"/>
    <col min="7" max="7" width="17.75" style="118" customWidth="1"/>
    <col min="8" max="8" width="23.4166666666667" style="118" customWidth="1"/>
    <col min="9" max="9" width="10.5" style="121" customWidth="1"/>
    <col min="10" max="10" width="12.5" style="121" customWidth="1"/>
    <col min="11" max="11" width="8.5" style="121" customWidth="1"/>
    <col min="12" max="12" width="8" style="118" customWidth="1"/>
    <col min="13" max="40" width="9" style="118"/>
  </cols>
  <sheetData>
    <row r="1" s="118" customFormat="1" ht="24" customHeight="1" spans="1:12">
      <c r="A1" s="122"/>
      <c r="B1" s="122"/>
      <c r="C1" s="123" t="s">
        <v>322</v>
      </c>
      <c r="D1" s="123"/>
      <c r="E1" s="123"/>
      <c r="F1" s="123"/>
      <c r="G1" s="123"/>
      <c r="H1" s="123"/>
      <c r="I1" s="164"/>
      <c r="J1" s="164"/>
      <c r="K1" s="164"/>
      <c r="L1" s="123"/>
    </row>
    <row r="2" s="118" customFormat="1" ht="19" customHeight="1" spans="1:12">
      <c r="A2" s="124" t="s">
        <v>323</v>
      </c>
      <c r="B2" s="124"/>
      <c r="C2" s="124"/>
      <c r="D2" s="124"/>
      <c r="E2" s="124"/>
      <c r="F2" s="124"/>
      <c r="G2" s="124"/>
      <c r="H2" s="124"/>
      <c r="I2" s="124"/>
      <c r="J2" s="124"/>
      <c r="K2" s="124"/>
      <c r="L2" s="124"/>
    </row>
    <row r="3" s="118" customFormat="1" ht="18" customHeight="1" spans="1:11">
      <c r="A3" s="118" t="s">
        <v>324</v>
      </c>
      <c r="C3" s="120" t="s">
        <v>325</v>
      </c>
      <c r="D3" s="120"/>
      <c r="E3" s="118"/>
      <c r="F3" s="118"/>
      <c r="I3" s="121"/>
      <c r="J3" s="121" t="s">
        <v>191</v>
      </c>
      <c r="K3" s="121"/>
    </row>
    <row r="4" s="118" customFormat="1" ht="19" customHeight="1" spans="1:12">
      <c r="A4" s="125" t="s">
        <v>106</v>
      </c>
      <c r="B4" s="126" t="s">
        <v>107</v>
      </c>
      <c r="C4" s="127" t="s">
        <v>326</v>
      </c>
      <c r="D4" s="128" t="s">
        <v>192</v>
      </c>
      <c r="E4" s="129" t="s">
        <v>193</v>
      </c>
      <c r="F4" s="129" t="s">
        <v>327</v>
      </c>
      <c r="G4" s="130" t="s">
        <v>196</v>
      </c>
      <c r="H4" s="131" t="s">
        <v>195</v>
      </c>
      <c r="I4" s="165" t="s">
        <v>197</v>
      </c>
      <c r="J4" s="165" t="s">
        <v>328</v>
      </c>
      <c r="K4" s="165" t="s">
        <v>199</v>
      </c>
      <c r="L4" s="166" t="s">
        <v>5</v>
      </c>
    </row>
    <row r="5" s="118" customFormat="1" ht="12" customHeight="1" spans="1:12">
      <c r="A5" s="132"/>
      <c r="B5" s="133"/>
      <c r="C5" s="134"/>
      <c r="D5" s="135"/>
      <c r="E5" s="129"/>
      <c r="F5" s="129"/>
      <c r="G5" s="136"/>
      <c r="H5" s="137"/>
      <c r="I5" s="167"/>
      <c r="J5" s="167"/>
      <c r="K5" s="167"/>
      <c r="L5" s="168"/>
    </row>
    <row r="6" s="118" customFormat="1" ht="12" customHeight="1" spans="1:12">
      <c r="A6" s="138"/>
      <c r="B6" s="139"/>
      <c r="C6" s="140"/>
      <c r="D6" s="141"/>
      <c r="E6" s="129"/>
      <c r="F6" s="129"/>
      <c r="G6" s="142"/>
      <c r="H6" s="143"/>
      <c r="I6" s="169"/>
      <c r="J6" s="169"/>
      <c r="K6" s="169"/>
      <c r="L6" s="170"/>
    </row>
    <row r="7" s="118" customFormat="1" ht="32" customHeight="1" spans="1:12">
      <c r="A7" s="144" t="s">
        <v>3</v>
      </c>
      <c r="B7" s="145"/>
      <c r="C7" s="145"/>
      <c r="D7" s="145"/>
      <c r="E7" s="129"/>
      <c r="F7" s="129"/>
      <c r="G7" s="142"/>
      <c r="H7" s="143"/>
      <c r="I7" s="169">
        <f>SUM(I11:I20)</f>
        <v>257</v>
      </c>
      <c r="J7" s="169">
        <f>SUM(J11:J20)</f>
        <v>152</v>
      </c>
      <c r="K7" s="169">
        <f>SUM(K11:K20)</f>
        <v>105</v>
      </c>
      <c r="L7" s="170"/>
    </row>
    <row r="8" s="119" customFormat="1" ht="22" hidden="1" customHeight="1" spans="1:12">
      <c r="A8" s="146"/>
      <c r="B8" s="146"/>
      <c r="C8" s="146"/>
      <c r="D8" s="147"/>
      <c r="E8" s="146"/>
      <c r="F8" s="148"/>
      <c r="G8" s="149"/>
      <c r="H8" s="146"/>
      <c r="I8" s="171"/>
      <c r="J8" s="171"/>
      <c r="K8" s="171"/>
      <c r="L8" s="146"/>
    </row>
    <row r="9" s="119" customFormat="1" ht="22" hidden="1" customHeight="1" spans="1:12">
      <c r="A9" s="146"/>
      <c r="B9" s="146"/>
      <c r="C9" s="146"/>
      <c r="D9" s="147"/>
      <c r="E9" s="146"/>
      <c r="F9" s="148"/>
      <c r="G9" s="149"/>
      <c r="H9" s="146"/>
      <c r="I9" s="171"/>
      <c r="J9" s="171"/>
      <c r="K9" s="171"/>
      <c r="L9" s="146"/>
    </row>
    <row r="10" s="119" customFormat="1" ht="22" hidden="1" customHeight="1" spans="1:12">
      <c r="A10" s="146"/>
      <c r="B10" s="146"/>
      <c r="C10" s="146"/>
      <c r="D10" s="147"/>
      <c r="E10" s="146"/>
      <c r="F10" s="148"/>
      <c r="G10" s="149"/>
      <c r="H10" s="146"/>
      <c r="I10" s="171"/>
      <c r="J10" s="171"/>
      <c r="K10" s="171"/>
      <c r="L10" s="146"/>
    </row>
    <row r="11" s="119" customFormat="1" ht="39" customHeight="1" spans="1:12">
      <c r="A11" s="146">
        <v>1</v>
      </c>
      <c r="B11" s="146" t="s">
        <v>130</v>
      </c>
      <c r="C11" s="150" t="s">
        <v>140</v>
      </c>
      <c r="D11" s="151" t="s">
        <v>329</v>
      </c>
      <c r="E11" s="146"/>
      <c r="F11" s="148" t="s">
        <v>330</v>
      </c>
      <c r="G11" s="117"/>
      <c r="H11" s="152" t="s">
        <v>331</v>
      </c>
      <c r="I11" s="171">
        <v>17</v>
      </c>
      <c r="J11" s="171">
        <v>17</v>
      </c>
      <c r="K11" s="171"/>
      <c r="L11" s="146"/>
    </row>
    <row r="12" s="119" customFormat="1" ht="39" customHeight="1" spans="1:12">
      <c r="A12" s="146">
        <v>2</v>
      </c>
      <c r="B12" s="146" t="s">
        <v>130</v>
      </c>
      <c r="C12" s="153"/>
      <c r="D12" s="151" t="s">
        <v>332</v>
      </c>
      <c r="E12" s="146"/>
      <c r="F12" s="152" t="s">
        <v>333</v>
      </c>
      <c r="G12" s="154" t="s">
        <v>334</v>
      </c>
      <c r="H12" s="152" t="s">
        <v>335</v>
      </c>
      <c r="I12" s="171">
        <v>20</v>
      </c>
      <c r="J12" s="171">
        <v>20</v>
      </c>
      <c r="K12" s="171"/>
      <c r="L12" s="146"/>
    </row>
    <row r="13" s="119" customFormat="1" ht="39" customHeight="1" spans="1:12">
      <c r="A13" s="155">
        <v>3</v>
      </c>
      <c r="B13" s="155" t="s">
        <v>130</v>
      </c>
      <c r="C13" s="155" t="s">
        <v>132</v>
      </c>
      <c r="D13" s="156" t="s">
        <v>336</v>
      </c>
      <c r="E13" s="155"/>
      <c r="F13" s="155" t="s">
        <v>337</v>
      </c>
      <c r="G13" s="155" t="s">
        <v>338</v>
      </c>
      <c r="H13" s="157" t="s">
        <v>339</v>
      </c>
      <c r="I13" s="172">
        <v>48</v>
      </c>
      <c r="J13" s="172">
        <v>48</v>
      </c>
      <c r="K13" s="172">
        <v>0</v>
      </c>
      <c r="L13" s="155" t="s">
        <v>340</v>
      </c>
    </row>
    <row r="14" s="119" customFormat="1" ht="39" customHeight="1" spans="1:12">
      <c r="A14" s="158">
        <v>4</v>
      </c>
      <c r="B14" s="158" t="s">
        <v>130</v>
      </c>
      <c r="C14" s="158"/>
      <c r="D14" s="159" t="s">
        <v>341</v>
      </c>
      <c r="E14" s="158" t="s">
        <v>342</v>
      </c>
      <c r="F14" s="158" t="s">
        <v>343</v>
      </c>
      <c r="G14" s="158" t="s">
        <v>338</v>
      </c>
      <c r="H14" s="160" t="s">
        <v>339</v>
      </c>
      <c r="I14" s="173">
        <v>11</v>
      </c>
      <c r="J14" s="173">
        <v>11</v>
      </c>
      <c r="K14" s="173">
        <v>0</v>
      </c>
      <c r="L14" s="158"/>
    </row>
    <row r="15" s="119" customFormat="1" ht="39" customHeight="1" spans="1:12">
      <c r="A15" s="158">
        <v>5</v>
      </c>
      <c r="B15" s="158" t="s">
        <v>130</v>
      </c>
      <c r="C15" s="158"/>
      <c r="D15" s="159" t="s">
        <v>344</v>
      </c>
      <c r="E15" s="158" t="s">
        <v>169</v>
      </c>
      <c r="F15" s="158" t="s">
        <v>345</v>
      </c>
      <c r="G15" s="158" t="s">
        <v>338</v>
      </c>
      <c r="H15" s="160" t="s">
        <v>339</v>
      </c>
      <c r="I15" s="173">
        <v>3</v>
      </c>
      <c r="J15" s="173">
        <v>3</v>
      </c>
      <c r="K15" s="173">
        <v>0</v>
      </c>
      <c r="L15" s="158"/>
    </row>
    <row r="16" s="119" customFormat="1" ht="39" customHeight="1" spans="1:12">
      <c r="A16" s="158">
        <v>6</v>
      </c>
      <c r="B16" s="158" t="s">
        <v>130</v>
      </c>
      <c r="C16" s="158"/>
      <c r="D16" s="159" t="s">
        <v>346</v>
      </c>
      <c r="E16" s="158"/>
      <c r="F16" s="158" t="s">
        <v>345</v>
      </c>
      <c r="G16" s="158" t="s">
        <v>338</v>
      </c>
      <c r="H16" s="160" t="s">
        <v>339</v>
      </c>
      <c r="I16" s="173">
        <v>3</v>
      </c>
      <c r="J16" s="173">
        <v>3</v>
      </c>
      <c r="K16" s="173">
        <v>0</v>
      </c>
      <c r="L16" s="158"/>
    </row>
    <row r="17" s="119" customFormat="1" ht="39" customHeight="1" spans="1:12">
      <c r="A17" s="158">
        <v>7</v>
      </c>
      <c r="B17" s="158" t="s">
        <v>130</v>
      </c>
      <c r="C17" s="158"/>
      <c r="D17" s="159" t="s">
        <v>347</v>
      </c>
      <c r="E17" s="158"/>
      <c r="F17" s="158" t="s">
        <v>348</v>
      </c>
      <c r="G17" s="158" t="s">
        <v>338</v>
      </c>
      <c r="H17" s="160" t="s">
        <v>339</v>
      </c>
      <c r="I17" s="173">
        <v>50</v>
      </c>
      <c r="J17" s="173">
        <v>50</v>
      </c>
      <c r="K17" s="173">
        <v>0</v>
      </c>
      <c r="L17" s="158" t="s">
        <v>349</v>
      </c>
    </row>
    <row r="18" s="119" customFormat="1" ht="39" customHeight="1" spans="1:12">
      <c r="A18" s="158">
        <v>8</v>
      </c>
      <c r="B18" s="158" t="s">
        <v>130</v>
      </c>
      <c r="C18" s="158"/>
      <c r="D18" s="161" t="s">
        <v>350</v>
      </c>
      <c r="E18" s="162"/>
      <c r="F18" s="162" t="s">
        <v>345</v>
      </c>
      <c r="G18" s="158" t="s">
        <v>338</v>
      </c>
      <c r="H18" s="160" t="s">
        <v>339</v>
      </c>
      <c r="I18" s="174">
        <v>10</v>
      </c>
      <c r="J18" s="174">
        <v>0</v>
      </c>
      <c r="K18" s="174">
        <v>10</v>
      </c>
      <c r="L18" s="162"/>
    </row>
    <row r="19" s="119" customFormat="1" ht="39" customHeight="1" spans="1:12">
      <c r="A19" s="158">
        <v>9</v>
      </c>
      <c r="B19" s="158" t="s">
        <v>130</v>
      </c>
      <c r="C19" s="158"/>
      <c r="D19" s="161" t="s">
        <v>351</v>
      </c>
      <c r="E19" s="162"/>
      <c r="F19" s="162" t="s">
        <v>352</v>
      </c>
      <c r="G19" s="158" t="s">
        <v>338</v>
      </c>
      <c r="H19" s="160" t="s">
        <v>339</v>
      </c>
      <c r="I19" s="174">
        <v>30</v>
      </c>
      <c r="J19" s="174">
        <v>0</v>
      </c>
      <c r="K19" s="174">
        <v>30</v>
      </c>
      <c r="L19" s="162"/>
    </row>
    <row r="20" ht="39" customHeight="1" spans="1:12">
      <c r="A20" s="158">
        <v>10</v>
      </c>
      <c r="B20" s="158" t="s">
        <v>130</v>
      </c>
      <c r="C20" s="158"/>
      <c r="D20" s="161" t="s">
        <v>353</v>
      </c>
      <c r="E20" s="163"/>
      <c r="F20" s="163" t="s">
        <v>345</v>
      </c>
      <c r="G20" s="158" t="s">
        <v>354</v>
      </c>
      <c r="H20" s="160" t="s">
        <v>355</v>
      </c>
      <c r="I20" s="175">
        <v>65</v>
      </c>
      <c r="J20" s="175">
        <v>0</v>
      </c>
      <c r="K20" s="175">
        <v>65</v>
      </c>
      <c r="L20" s="163"/>
    </row>
  </sheetData>
  <autoFilter xmlns:etc="http://www.wps.cn/officeDocument/2017/etCustomData" ref="A6:L20" etc:filterBottomFollowUsedRange="0">
    <extLst/>
  </autoFilter>
  <mergeCells count="18">
    <mergeCell ref="A1:B1"/>
    <mergeCell ref="C1:L1"/>
    <mergeCell ref="A2:L2"/>
    <mergeCell ref="A7:D7"/>
    <mergeCell ref="A4:A6"/>
    <mergeCell ref="B4:B6"/>
    <mergeCell ref="C4:C6"/>
    <mergeCell ref="C11:C12"/>
    <mergeCell ref="C13:C20"/>
    <mergeCell ref="D4:D6"/>
    <mergeCell ref="E4:E6"/>
    <mergeCell ref="F4:F6"/>
    <mergeCell ref="G4:G6"/>
    <mergeCell ref="H4:H6"/>
    <mergeCell ref="I4:I6"/>
    <mergeCell ref="J4:J6"/>
    <mergeCell ref="K4:K6"/>
    <mergeCell ref="L4:L6"/>
  </mergeCells>
  <pageMargins left="0.109722222222222" right="0.109722222222222" top="0.161111111111111" bottom="0.161111111111111" header="0.298611111111111" footer="0.298611111111111"/>
  <pageSetup paperSize="9" orientation="landscape"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M25"/>
  <sheetViews>
    <sheetView workbookViewId="0">
      <pane ySplit="3" topLeftCell="A4" activePane="bottomLeft" state="frozen"/>
      <selection/>
      <selection pane="bottomLeft" activeCell="G12" sqref="G12"/>
    </sheetView>
  </sheetViews>
  <sheetFormatPr defaultColWidth="9.16666666666667" defaultRowHeight="13.2" customHeight="1"/>
  <cols>
    <col min="1" max="1" width="9.16666666666667" style="93"/>
    <col min="2" max="2" width="7.375" style="93" customWidth="1"/>
    <col min="3" max="5" width="10.25" style="93" customWidth="1"/>
    <col min="6" max="11" width="7.375" style="93" customWidth="1"/>
    <col min="12" max="12" width="13.125" style="93" customWidth="1"/>
    <col min="13" max="13" width="15.625" style="93" customWidth="1"/>
    <col min="14" max="18" width="30" style="93" customWidth="1"/>
    <col min="19" max="40" width="9.16666666666667" style="93"/>
  </cols>
  <sheetData>
    <row r="1" s="91" customFormat="1" ht="47.25" customHeight="1" spans="1:13">
      <c r="A1" s="95" t="s">
        <v>360</v>
      </c>
      <c r="B1" s="95"/>
      <c r="C1" s="95"/>
      <c r="D1" s="95"/>
      <c r="E1" s="95"/>
      <c r="F1" s="95"/>
      <c r="G1" s="95"/>
      <c r="H1" s="95"/>
      <c r="I1" s="95"/>
      <c r="J1" s="95"/>
      <c r="K1" s="95"/>
      <c r="L1" s="95"/>
      <c r="M1" s="95"/>
    </row>
    <row r="2" s="91" customFormat="1" ht="14.25" customHeight="1" spans="1:13">
      <c r="A2" s="96" t="s">
        <v>361</v>
      </c>
      <c r="B2" s="97"/>
      <c r="C2" s="97"/>
      <c r="D2" s="97"/>
      <c r="E2" s="97"/>
      <c r="F2" s="97"/>
      <c r="G2" s="97"/>
      <c r="H2" s="97"/>
      <c r="I2" s="97"/>
      <c r="J2" s="97"/>
      <c r="K2" s="97"/>
      <c r="L2" s="97" t="s">
        <v>362</v>
      </c>
      <c r="M2" s="97"/>
    </row>
    <row r="3" s="92" customFormat="1" ht="49" customHeight="1" spans="1:13">
      <c r="A3" s="98" t="s">
        <v>106</v>
      </c>
      <c r="B3" s="99" t="s">
        <v>363</v>
      </c>
      <c r="C3" s="100" t="s">
        <v>364</v>
      </c>
      <c r="D3" s="100" t="s">
        <v>365</v>
      </c>
      <c r="E3" s="100" t="s">
        <v>366</v>
      </c>
      <c r="F3" s="98" t="s">
        <v>367</v>
      </c>
      <c r="G3" s="99" t="s">
        <v>368</v>
      </c>
      <c r="H3" s="99" t="s">
        <v>369</v>
      </c>
      <c r="I3" s="100" t="s">
        <v>370</v>
      </c>
      <c r="J3" s="100" t="s">
        <v>371</v>
      </c>
      <c r="K3" s="100" t="s">
        <v>372</v>
      </c>
      <c r="L3" s="111" t="s">
        <v>373</v>
      </c>
      <c r="M3" s="112" t="s">
        <v>374</v>
      </c>
    </row>
    <row r="4" s="93" customFormat="1" ht="31" customHeight="1" spans="1:13">
      <c r="A4" s="101">
        <v>1</v>
      </c>
      <c r="B4" s="102" t="s">
        <v>137</v>
      </c>
      <c r="C4" s="103" t="s">
        <v>375</v>
      </c>
      <c r="D4" s="103" t="s">
        <v>376</v>
      </c>
      <c r="E4" s="103" t="s">
        <v>376</v>
      </c>
      <c r="F4" s="101" t="s">
        <v>377</v>
      </c>
      <c r="G4" s="101">
        <v>2</v>
      </c>
      <c r="H4" s="101">
        <v>5660</v>
      </c>
      <c r="I4" s="101">
        <v>1.132</v>
      </c>
      <c r="J4" s="101" t="s">
        <v>378</v>
      </c>
      <c r="K4" s="101" t="s">
        <v>378</v>
      </c>
      <c r="L4" s="113" t="s">
        <v>379</v>
      </c>
      <c r="M4" s="114" t="s">
        <v>380</v>
      </c>
    </row>
    <row r="5" s="93" customFormat="1" ht="31" customHeight="1" spans="1:13">
      <c r="A5" s="101">
        <v>2</v>
      </c>
      <c r="B5" s="104"/>
      <c r="C5" s="103" t="s">
        <v>381</v>
      </c>
      <c r="D5" s="103" t="s">
        <v>382</v>
      </c>
      <c r="E5" s="103" t="s">
        <v>383</v>
      </c>
      <c r="F5" s="101" t="s">
        <v>377</v>
      </c>
      <c r="G5" s="101">
        <v>1</v>
      </c>
      <c r="H5" s="101">
        <v>2000</v>
      </c>
      <c r="I5" s="101">
        <v>0.2</v>
      </c>
      <c r="J5" s="101" t="s">
        <v>378</v>
      </c>
      <c r="K5" s="101" t="s">
        <v>378</v>
      </c>
      <c r="L5" s="113" t="s">
        <v>379</v>
      </c>
      <c r="M5" s="114" t="s">
        <v>380</v>
      </c>
    </row>
    <row r="6" s="93" customFormat="1" ht="31" customHeight="1" spans="1:13">
      <c r="A6" s="101">
        <v>3</v>
      </c>
      <c r="B6" s="102" t="s">
        <v>132</v>
      </c>
      <c r="C6" s="103" t="s">
        <v>384</v>
      </c>
      <c r="D6" s="103" t="s">
        <v>385</v>
      </c>
      <c r="E6" s="103" t="s">
        <v>385</v>
      </c>
      <c r="F6" s="101" t="s">
        <v>386</v>
      </c>
      <c r="G6" s="101">
        <v>1</v>
      </c>
      <c r="H6" s="101">
        <v>3000</v>
      </c>
      <c r="I6" s="101">
        <v>0.3</v>
      </c>
      <c r="J6" s="101" t="s">
        <v>378</v>
      </c>
      <c r="K6" s="101" t="s">
        <v>378</v>
      </c>
      <c r="L6" s="113" t="s">
        <v>379</v>
      </c>
      <c r="M6" s="114" t="s">
        <v>380</v>
      </c>
    </row>
    <row r="7" s="93" customFormat="1" ht="31" customHeight="1" spans="1:13">
      <c r="A7" s="101">
        <v>4</v>
      </c>
      <c r="B7" s="105"/>
      <c r="C7" s="103" t="s">
        <v>384</v>
      </c>
      <c r="D7" s="103" t="s">
        <v>387</v>
      </c>
      <c r="E7" s="103" t="s">
        <v>387</v>
      </c>
      <c r="F7" s="101" t="s">
        <v>386</v>
      </c>
      <c r="G7" s="101">
        <v>1</v>
      </c>
      <c r="H7" s="101">
        <v>1600</v>
      </c>
      <c r="I7" s="101">
        <v>0.16</v>
      </c>
      <c r="J7" s="101" t="s">
        <v>378</v>
      </c>
      <c r="K7" s="101" t="s">
        <v>378</v>
      </c>
      <c r="L7" s="113" t="s">
        <v>379</v>
      </c>
      <c r="M7" s="114" t="s">
        <v>380</v>
      </c>
    </row>
    <row r="8" s="93" customFormat="1" ht="31" customHeight="1" spans="1:13">
      <c r="A8" s="101">
        <v>5</v>
      </c>
      <c r="B8" s="105"/>
      <c r="C8" s="103" t="s">
        <v>388</v>
      </c>
      <c r="D8" s="103" t="s">
        <v>389</v>
      </c>
      <c r="E8" s="103" t="s">
        <v>389</v>
      </c>
      <c r="F8" s="101" t="s">
        <v>377</v>
      </c>
      <c r="G8" s="101">
        <v>1</v>
      </c>
      <c r="H8" s="101">
        <v>560</v>
      </c>
      <c r="I8" s="101">
        <v>0.056</v>
      </c>
      <c r="J8" s="101" t="s">
        <v>378</v>
      </c>
      <c r="K8" s="101" t="s">
        <v>378</v>
      </c>
      <c r="L8" s="113" t="s">
        <v>379</v>
      </c>
      <c r="M8" s="114" t="s">
        <v>380</v>
      </c>
    </row>
    <row r="9" s="93" customFormat="1" ht="31" customHeight="1" spans="1:13">
      <c r="A9" s="101">
        <v>6</v>
      </c>
      <c r="B9" s="105"/>
      <c r="C9" s="103" t="s">
        <v>381</v>
      </c>
      <c r="D9" s="103" t="s">
        <v>390</v>
      </c>
      <c r="E9" s="103" t="s">
        <v>390</v>
      </c>
      <c r="F9" s="101" t="s">
        <v>377</v>
      </c>
      <c r="G9" s="101">
        <v>1</v>
      </c>
      <c r="H9" s="101">
        <v>1500</v>
      </c>
      <c r="I9" s="101">
        <v>0.15</v>
      </c>
      <c r="J9" s="101" t="s">
        <v>378</v>
      </c>
      <c r="K9" s="101" t="s">
        <v>378</v>
      </c>
      <c r="L9" s="113" t="s">
        <v>379</v>
      </c>
      <c r="M9" s="114" t="s">
        <v>380</v>
      </c>
    </row>
    <row r="10" s="93" customFormat="1" ht="31" customHeight="1" spans="1:13">
      <c r="A10" s="101">
        <v>7</v>
      </c>
      <c r="B10" s="106"/>
      <c r="C10" s="103"/>
      <c r="D10" s="103" t="s">
        <v>391</v>
      </c>
      <c r="E10" s="103" t="s">
        <v>391</v>
      </c>
      <c r="F10" s="101" t="s">
        <v>392</v>
      </c>
      <c r="G10" s="101">
        <v>72</v>
      </c>
      <c r="H10" s="101">
        <v>360000</v>
      </c>
      <c r="I10" s="101">
        <v>36</v>
      </c>
      <c r="J10" s="101" t="s">
        <v>378</v>
      </c>
      <c r="K10" s="101" t="s">
        <v>378</v>
      </c>
      <c r="L10" s="113" t="s">
        <v>379</v>
      </c>
      <c r="M10" s="114" t="s">
        <v>380</v>
      </c>
    </row>
    <row r="11" s="94" customFormat="1" ht="55.5" customHeight="1" spans="1:13">
      <c r="A11" s="101">
        <v>8</v>
      </c>
      <c r="B11" s="107" t="s">
        <v>140</v>
      </c>
      <c r="C11" s="103" t="s">
        <v>393</v>
      </c>
      <c r="D11" s="103" t="s">
        <v>394</v>
      </c>
      <c r="E11" s="103" t="s">
        <v>395</v>
      </c>
      <c r="F11" s="103" t="s">
        <v>396</v>
      </c>
      <c r="G11" s="103">
        <v>1</v>
      </c>
      <c r="H11" s="103">
        <v>6000000</v>
      </c>
      <c r="I11" s="103">
        <v>600</v>
      </c>
      <c r="J11" s="103" t="s">
        <v>378</v>
      </c>
      <c r="K11" s="103" t="s">
        <v>378</v>
      </c>
      <c r="L11" s="103" t="s">
        <v>397</v>
      </c>
      <c r="M11" s="103" t="s">
        <v>398</v>
      </c>
    </row>
    <row r="12" s="94" customFormat="1" ht="33" customHeight="1" spans="1:13">
      <c r="A12" s="101">
        <v>9</v>
      </c>
      <c r="B12" s="108"/>
      <c r="C12" s="103" t="s">
        <v>399</v>
      </c>
      <c r="D12" s="103" t="s">
        <v>400</v>
      </c>
      <c r="E12" s="103" t="s">
        <v>401</v>
      </c>
      <c r="F12" s="103" t="s">
        <v>396</v>
      </c>
      <c r="G12" s="103">
        <v>1</v>
      </c>
      <c r="H12" s="103">
        <v>200000</v>
      </c>
      <c r="I12" s="103">
        <v>20</v>
      </c>
      <c r="J12" s="103" t="s">
        <v>378</v>
      </c>
      <c r="K12" s="103" t="s">
        <v>378</v>
      </c>
      <c r="L12" s="103" t="s">
        <v>397</v>
      </c>
      <c r="M12" s="103" t="s">
        <v>402</v>
      </c>
    </row>
    <row r="13" s="94" customFormat="1" ht="33" customHeight="1" spans="1:13">
      <c r="A13" s="101">
        <v>10</v>
      </c>
      <c r="B13" s="108"/>
      <c r="C13" s="103" t="s">
        <v>399</v>
      </c>
      <c r="D13" s="103" t="s">
        <v>400</v>
      </c>
      <c r="E13" s="103" t="s">
        <v>403</v>
      </c>
      <c r="F13" s="103" t="s">
        <v>396</v>
      </c>
      <c r="G13" s="103">
        <v>1</v>
      </c>
      <c r="H13" s="103">
        <v>200000</v>
      </c>
      <c r="I13" s="103">
        <v>20</v>
      </c>
      <c r="J13" s="103" t="s">
        <v>378</v>
      </c>
      <c r="K13" s="103" t="s">
        <v>378</v>
      </c>
      <c r="L13" s="103" t="s">
        <v>397</v>
      </c>
      <c r="M13" s="103" t="s">
        <v>404</v>
      </c>
    </row>
    <row r="14" s="94" customFormat="1" ht="33" customHeight="1" spans="1:13">
      <c r="A14" s="101">
        <v>11</v>
      </c>
      <c r="B14" s="108"/>
      <c r="C14" s="103" t="s">
        <v>399</v>
      </c>
      <c r="D14" s="103" t="s">
        <v>400</v>
      </c>
      <c r="E14" s="109" t="s">
        <v>405</v>
      </c>
      <c r="F14" s="103" t="s">
        <v>386</v>
      </c>
      <c r="G14" s="103">
        <v>3</v>
      </c>
      <c r="H14" s="103">
        <v>30000</v>
      </c>
      <c r="I14" s="103">
        <v>9</v>
      </c>
      <c r="J14" s="103" t="s">
        <v>378</v>
      </c>
      <c r="K14" s="103" t="s">
        <v>378</v>
      </c>
      <c r="L14" s="103" t="s">
        <v>397</v>
      </c>
      <c r="M14" s="103" t="s">
        <v>380</v>
      </c>
    </row>
    <row r="15" s="94" customFormat="1" ht="33" customHeight="1" spans="1:13">
      <c r="A15" s="101">
        <v>12</v>
      </c>
      <c r="B15" s="108"/>
      <c r="C15" s="103" t="s">
        <v>406</v>
      </c>
      <c r="D15" s="110" t="s">
        <v>407</v>
      </c>
      <c r="E15" s="103" t="s">
        <v>408</v>
      </c>
      <c r="F15" s="103" t="s">
        <v>409</v>
      </c>
      <c r="G15" s="103">
        <v>300</v>
      </c>
      <c r="H15" s="103">
        <v>200</v>
      </c>
      <c r="I15" s="103">
        <v>6</v>
      </c>
      <c r="J15" s="103" t="s">
        <v>378</v>
      </c>
      <c r="K15" s="103" t="s">
        <v>378</v>
      </c>
      <c r="L15" s="103" t="s">
        <v>379</v>
      </c>
      <c r="M15" s="103" t="s">
        <v>380</v>
      </c>
    </row>
    <row r="16" s="94" customFormat="1" ht="33" customHeight="1" spans="1:13">
      <c r="A16" s="101">
        <v>13</v>
      </c>
      <c r="B16" s="108"/>
      <c r="C16" s="103" t="s">
        <v>406</v>
      </c>
      <c r="D16" s="103" t="s">
        <v>407</v>
      </c>
      <c r="E16" s="103" t="s">
        <v>410</v>
      </c>
      <c r="F16" s="103" t="s">
        <v>409</v>
      </c>
      <c r="G16" s="103">
        <v>300</v>
      </c>
      <c r="H16" s="103">
        <v>200</v>
      </c>
      <c r="I16" s="103">
        <v>6</v>
      </c>
      <c r="J16" s="103" t="s">
        <v>378</v>
      </c>
      <c r="K16" s="103" t="s">
        <v>378</v>
      </c>
      <c r="L16" s="103" t="s">
        <v>379</v>
      </c>
      <c r="M16" s="103" t="s">
        <v>380</v>
      </c>
    </row>
    <row r="17" s="94" customFormat="1" ht="33" customHeight="1" spans="1:13">
      <c r="A17" s="101">
        <v>14</v>
      </c>
      <c r="B17" s="108"/>
      <c r="C17" s="103" t="s">
        <v>406</v>
      </c>
      <c r="D17" s="103" t="s">
        <v>407</v>
      </c>
      <c r="E17" s="103" t="s">
        <v>411</v>
      </c>
      <c r="F17" s="103" t="s">
        <v>409</v>
      </c>
      <c r="G17" s="103">
        <v>300</v>
      </c>
      <c r="H17" s="103">
        <v>190</v>
      </c>
      <c r="I17" s="103">
        <v>5.7</v>
      </c>
      <c r="J17" s="103" t="s">
        <v>378</v>
      </c>
      <c r="K17" s="103" t="s">
        <v>378</v>
      </c>
      <c r="L17" s="103" t="s">
        <v>379</v>
      </c>
      <c r="M17" s="103" t="s">
        <v>380</v>
      </c>
    </row>
    <row r="18" s="94" customFormat="1" ht="33" customHeight="1" spans="1:13">
      <c r="A18" s="101">
        <v>15</v>
      </c>
      <c r="B18" s="108"/>
      <c r="C18" s="103" t="s">
        <v>406</v>
      </c>
      <c r="D18" s="103" t="s">
        <v>407</v>
      </c>
      <c r="E18" s="103" t="s">
        <v>412</v>
      </c>
      <c r="F18" s="103" t="s">
        <v>413</v>
      </c>
      <c r="G18" s="103">
        <v>5</v>
      </c>
      <c r="H18" s="103">
        <v>6000</v>
      </c>
      <c r="I18" s="103">
        <v>3</v>
      </c>
      <c r="J18" s="103" t="s">
        <v>378</v>
      </c>
      <c r="K18" s="103" t="s">
        <v>378</v>
      </c>
      <c r="L18" s="103" t="s">
        <v>379</v>
      </c>
      <c r="M18" s="103" t="s">
        <v>380</v>
      </c>
    </row>
    <row r="19" s="94" customFormat="1" ht="33" customHeight="1" spans="1:13">
      <c r="A19" s="101">
        <v>16</v>
      </c>
      <c r="B19" s="108"/>
      <c r="C19" s="103" t="s">
        <v>406</v>
      </c>
      <c r="D19" s="103" t="s">
        <v>407</v>
      </c>
      <c r="E19" s="103" t="s">
        <v>414</v>
      </c>
      <c r="F19" s="103" t="s">
        <v>413</v>
      </c>
      <c r="G19" s="103">
        <v>5</v>
      </c>
      <c r="H19" s="103">
        <v>17000</v>
      </c>
      <c r="I19" s="103">
        <v>8.5</v>
      </c>
      <c r="J19" s="103" t="s">
        <v>378</v>
      </c>
      <c r="K19" s="103" t="s">
        <v>378</v>
      </c>
      <c r="L19" s="103" t="s">
        <v>379</v>
      </c>
      <c r="M19" s="103" t="s">
        <v>380</v>
      </c>
    </row>
    <row r="20" s="94" customFormat="1" ht="33" customHeight="1" spans="1:13">
      <c r="A20" s="101">
        <v>17</v>
      </c>
      <c r="B20" s="108"/>
      <c r="C20" s="103" t="s">
        <v>406</v>
      </c>
      <c r="D20" s="103" t="s">
        <v>407</v>
      </c>
      <c r="E20" s="103" t="s">
        <v>415</v>
      </c>
      <c r="F20" s="103" t="s">
        <v>409</v>
      </c>
      <c r="G20" s="103">
        <v>150</v>
      </c>
      <c r="H20" s="103">
        <v>50</v>
      </c>
      <c r="I20" s="103">
        <v>0.75</v>
      </c>
      <c r="J20" s="103" t="s">
        <v>378</v>
      </c>
      <c r="K20" s="103" t="s">
        <v>378</v>
      </c>
      <c r="L20" s="103" t="s">
        <v>379</v>
      </c>
      <c r="M20" s="103" t="s">
        <v>380</v>
      </c>
    </row>
    <row r="21" s="94" customFormat="1" ht="33" customHeight="1" spans="1:13">
      <c r="A21" s="101">
        <v>18</v>
      </c>
      <c r="B21" s="108"/>
      <c r="C21" s="103" t="s">
        <v>416</v>
      </c>
      <c r="D21" s="103" t="s">
        <v>417</v>
      </c>
      <c r="E21" s="103" t="s">
        <v>418</v>
      </c>
      <c r="F21" s="103" t="s">
        <v>409</v>
      </c>
      <c r="G21" s="103">
        <v>60</v>
      </c>
      <c r="H21" s="103">
        <v>90</v>
      </c>
      <c r="I21" s="103">
        <v>0.54</v>
      </c>
      <c r="J21" s="103" t="s">
        <v>378</v>
      </c>
      <c r="K21" s="103" t="s">
        <v>378</v>
      </c>
      <c r="L21" s="103" t="s">
        <v>379</v>
      </c>
      <c r="M21" s="103" t="s">
        <v>380</v>
      </c>
    </row>
    <row r="22" s="94" customFormat="1" ht="33" customHeight="1" spans="1:13">
      <c r="A22" s="101">
        <v>19</v>
      </c>
      <c r="B22" s="110"/>
      <c r="C22" s="103" t="s">
        <v>419</v>
      </c>
      <c r="D22" s="103" t="s">
        <v>420</v>
      </c>
      <c r="E22" s="103" t="s">
        <v>420</v>
      </c>
      <c r="F22" s="103" t="s">
        <v>377</v>
      </c>
      <c r="G22" s="103">
        <v>1</v>
      </c>
      <c r="H22" s="103">
        <v>4000</v>
      </c>
      <c r="I22" s="103">
        <v>0.4</v>
      </c>
      <c r="J22" s="103" t="s">
        <v>378</v>
      </c>
      <c r="K22" s="103" t="s">
        <v>378</v>
      </c>
      <c r="L22" s="103" t="s">
        <v>379</v>
      </c>
      <c r="M22" s="103" t="s">
        <v>380</v>
      </c>
    </row>
    <row r="23" s="94" customFormat="1" ht="33" customHeight="1" spans="1:13">
      <c r="A23" s="101">
        <v>20</v>
      </c>
      <c r="B23" s="107" t="s">
        <v>142</v>
      </c>
      <c r="C23" s="103" t="s">
        <v>375</v>
      </c>
      <c r="D23" s="103" t="s">
        <v>376</v>
      </c>
      <c r="E23" s="103" t="s">
        <v>376</v>
      </c>
      <c r="F23" s="103" t="s">
        <v>377</v>
      </c>
      <c r="G23" s="103">
        <v>2</v>
      </c>
      <c r="H23" s="103">
        <v>5000</v>
      </c>
      <c r="I23" s="115">
        <v>1</v>
      </c>
      <c r="J23" s="103" t="s">
        <v>378</v>
      </c>
      <c r="K23" s="103" t="s">
        <v>378</v>
      </c>
      <c r="L23" s="116" t="s">
        <v>379</v>
      </c>
      <c r="M23" s="117" t="s">
        <v>421</v>
      </c>
    </row>
    <row r="24" s="94" customFormat="1" ht="33" customHeight="1" spans="1:13">
      <c r="A24" s="101">
        <v>21</v>
      </c>
      <c r="B24" s="105"/>
      <c r="C24" s="103" t="s">
        <v>422</v>
      </c>
      <c r="D24" s="103" t="s">
        <v>423</v>
      </c>
      <c r="E24" s="103" t="s">
        <v>424</v>
      </c>
      <c r="F24" s="103" t="s">
        <v>377</v>
      </c>
      <c r="G24" s="103">
        <v>1</v>
      </c>
      <c r="H24" s="103">
        <v>19000</v>
      </c>
      <c r="I24" s="115">
        <v>1.9</v>
      </c>
      <c r="J24" s="103" t="s">
        <v>378</v>
      </c>
      <c r="K24" s="103" t="s">
        <v>378</v>
      </c>
      <c r="L24" s="103" t="s">
        <v>379</v>
      </c>
      <c r="M24" s="117" t="s">
        <v>421</v>
      </c>
    </row>
    <row r="25" s="94" customFormat="1" ht="33" customHeight="1" spans="1:13">
      <c r="A25" s="101">
        <v>22</v>
      </c>
      <c r="B25" s="106"/>
      <c r="C25" s="103" t="s">
        <v>425</v>
      </c>
      <c r="D25" s="103" t="s">
        <v>426</v>
      </c>
      <c r="E25" s="103" t="s">
        <v>426</v>
      </c>
      <c r="F25" s="103" t="s">
        <v>386</v>
      </c>
      <c r="G25" s="103">
        <v>1</v>
      </c>
      <c r="H25" s="103">
        <v>5000</v>
      </c>
      <c r="I25" s="103">
        <v>0.5</v>
      </c>
      <c r="J25" s="103" t="s">
        <v>378</v>
      </c>
      <c r="K25" s="103" t="s">
        <v>378</v>
      </c>
      <c r="L25" s="103" t="s">
        <v>379</v>
      </c>
      <c r="M25" s="117" t="s">
        <v>421</v>
      </c>
    </row>
  </sheetData>
  <mergeCells count="5">
    <mergeCell ref="A1:M1"/>
    <mergeCell ref="B4:B5"/>
    <mergeCell ref="B6:B10"/>
    <mergeCell ref="B11:B22"/>
    <mergeCell ref="B23:B25"/>
  </mergeCells>
  <dataValidations count="1">
    <dataValidation type="list" allowBlank="1" showInputMessage="1" showErrorMessage="1" sqref="L4:L25">
      <formula1>"一般公共预算资金（部门预算）,政府性基金（基金收入）,国有资本经营预算资金（国有资本经营收入）,社会保险基金,教育专户资金,上级专项,其他资金"</formula1>
    </dataValidation>
  </dataValidations>
  <pageMargins left="0.109722222222222" right="0.109722222222222" top="0.161111111111111" bottom="0.161111111111111" header="0.298611111111111" footer="0.298611111111111"/>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DingTalk</Application>
  <HeadingPairs>
    <vt:vector size="2" baseType="variant">
      <vt:variant>
        <vt:lpstr>工作表</vt:lpstr>
      </vt:variant>
      <vt:variant>
        <vt:i4>20</vt:i4>
      </vt:variant>
    </vt:vector>
  </HeadingPairs>
  <TitlesOfParts>
    <vt:vector size="20" baseType="lpstr">
      <vt:lpstr>财力表</vt:lpstr>
      <vt:lpstr>人员情况</vt:lpstr>
      <vt:lpstr>在职人员工资</vt:lpstr>
      <vt:lpstr>退休人员 (2)</vt:lpstr>
      <vt:lpstr>公用经费</vt:lpstr>
      <vt:lpstr>民生类支出预算</vt:lpstr>
      <vt:lpstr>其他项目支出预算表 (2)</vt:lpstr>
      <vt:lpstr>其他项目支出预算表</vt:lpstr>
      <vt:lpstr>政府采购预算表</vt:lpstr>
      <vt:lpstr>单位(部门)整体支出绩效目标表</vt:lpstr>
      <vt:lpstr>执法队服装</vt:lpstr>
      <vt:lpstr>文物普查 (2)</vt:lpstr>
      <vt:lpstr>文物普查</vt:lpstr>
      <vt:lpstr>应急广播</vt:lpstr>
      <vt:lpstr>传输费</vt:lpstr>
      <vt:lpstr>宣传费</vt:lpstr>
      <vt:lpstr>研究会</vt:lpstr>
      <vt:lpstr>放映员</vt:lpstr>
      <vt:lpstr>三公经费</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DingTalk</dc:creator>
  <cp:lastModifiedBy>Administrator</cp:lastModifiedBy>
  <dcterms:created xsi:type="dcterms:W3CDTF">2006-09-16T00:00:00Z</dcterms:created>
  <dcterms:modified xsi:type="dcterms:W3CDTF">2025-02-24T06:31:16Z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62F1640496924B4BBF782151CE0321FF_12</vt:lpwstr>
  </property>
  <property fmtid="{D5CDD505-2E9C-101B-9397-08002B2CF9AE}" pid="3" name="KSOProductBuildVer">
    <vt:lpwstr>2052-12.1.0.19770</vt:lpwstr>
  </property>
</Properties>
</file>