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tabRatio="880"/>
  </bookViews>
  <sheets>
    <sheet name="封面" sheetId="79" r:id="rId1"/>
    <sheet name="目录" sheetId="80" r:id="rId2"/>
    <sheet name="1" sheetId="66" r:id="rId3"/>
    <sheet name="2" sheetId="67" r:id="rId4"/>
    <sheet name="3." sheetId="18" r:id="rId5"/>
    <sheet name="4" sheetId="69" r:id="rId6"/>
    <sheet name="5" sheetId="70" r:id="rId7"/>
    <sheet name="6" sheetId="71" r:id="rId8"/>
    <sheet name="7" sheetId="72" r:id="rId9"/>
    <sheet name="8" sheetId="73" r:id="rId10"/>
    <sheet name="9" sheetId="74" r:id="rId11"/>
    <sheet name="10" sheetId="75" r:id="rId12"/>
    <sheet name="11" sheetId="76" r:id="rId13"/>
    <sheet name="12" sheetId="77" r:id="rId14"/>
    <sheet name="13" sheetId="78" r:id="rId15"/>
  </sheets>
  <definedNames>
    <definedName name="_xlnm._FilterDatabase" localSheetId="4" hidden="1">'3.'!$A$7:$C$75</definedName>
    <definedName name="_xlnm.Print_Titles" localSheetId="4">'3.'!$1:$6</definedName>
    <definedName name="地区名称">#REF!</definedName>
    <definedName name="_xlnm.Print_Titles" localSheetId="5">'4'!$1:$5</definedName>
    <definedName name="_xlnm.Print_Titles" localSheetId="6">'5'!$1:$5</definedName>
    <definedName name="_xlnm.Print_Titles" localSheetId="11">'10'!$1:$5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<sst xmlns="http://schemas.openxmlformats.org/spreadsheetml/2006/main" count="941" uniqueCount="834">
  <si>
    <t>2025年合水县政府预算表公开表</t>
  </si>
  <si>
    <t>目  录</t>
  </si>
  <si>
    <t xml:space="preserve">            表一 合水县2025年一般公共预算收入表</t>
  </si>
  <si>
    <t xml:space="preserve">            表二 合水县2025年一般公共预算支出表</t>
  </si>
  <si>
    <t xml:space="preserve">            表三 合水县2025年一般公共预算收支平衡表</t>
  </si>
  <si>
    <t xml:space="preserve">            表四 合水县2025年一般公共预算支出资金来源表</t>
  </si>
  <si>
    <t xml:space="preserve">            表五 合水县2025年一般公共预算支出经济分类表</t>
  </si>
  <si>
    <t xml:space="preserve">            表六 合水县2025年提前下达一般性转移支付预算表</t>
  </si>
  <si>
    <t xml:space="preserve">            表七 合水县2025年提前下达专项转移支付预算表</t>
  </si>
  <si>
    <t xml:space="preserve">            表八 合水县2025年政府采购预算表</t>
  </si>
  <si>
    <t xml:space="preserve">            表九 合水县2025年一般公共预算支出“三公”经费预算表</t>
  </si>
  <si>
    <t xml:space="preserve">            表十 合水县2025年政府性基金预算收支表</t>
  </si>
  <si>
    <t xml:space="preserve">            表十一 合水县2025年国有资本经营预算收入表</t>
  </si>
  <si>
    <t xml:space="preserve">            表十二 合水县2025年国有资本经营预算支出表</t>
  </si>
  <si>
    <t xml:space="preserve">            表十三 合水县2025年社会保险基金预算收支表</t>
  </si>
  <si>
    <t>表一</t>
  </si>
  <si>
    <t>合水县2025年一般公共预算收入表</t>
  </si>
  <si>
    <t>单位：万元</t>
  </si>
  <si>
    <t>项目</t>
  </si>
  <si>
    <t>上年执行数</t>
  </si>
  <si>
    <t>预算数</t>
  </si>
  <si>
    <t>代码</t>
  </si>
  <si>
    <t>名称</t>
  </si>
  <si>
    <t>金额</t>
  </si>
  <si>
    <t>为上年执行数的%</t>
  </si>
  <si>
    <t xml:space="preserve">  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</si>
  <si>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</si>
  <si>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</si>
  <si>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</si>
  <si>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</si>
  <si>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</si>
  <si>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</si>
  <si>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</si>
  <si>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</si>
  <si>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</si>
  <si>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</si>
  <si>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</si>
  <si>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</si>
  <si>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</si>
  <si>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</si>
  <si>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</si>
  <si>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 xml:space="preserve">  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</si>
  <si>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</si>
  <si>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</si>
  <si>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</si>
  <si>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</si>
  <si>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</si>
  <si>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</si>
  <si>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</si>
  <si>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</si>
  <si>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 xml:space="preserve"> </t>
  </si>
  <si>
    <t>收入总计</t>
  </si>
  <si>
    <t>表二</t>
  </si>
  <si>
    <t>合水县2025年一般公共预算支出表</t>
  </si>
  <si>
    <t xml:space="preserve">  一般公共服务</t>
  </si>
  <si>
    <t xml:space="preserve">  外交支出</t>
  </si>
  <si>
    <t xml:space="preserve">  国防支出</t>
  </si>
  <si>
    <t xml:space="preserve">  公共安全支出</t>
  </si>
  <si>
    <t xml:space="preserve">  教育支出</t>
  </si>
  <si>
    <t xml:space="preserve">  科学技术支出</t>
  </si>
  <si>
    <t xml:space="preserve">  文化旅游体育与传媒支出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</si>
  <si>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</si>
  <si>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</si>
  <si>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</si>
  <si>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</si>
  <si>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</si>
  <si>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</si>
  <si>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资源勘探工业信息等支出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</si>
  <si>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</si>
  <si>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</si>
  <si>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</si>
  <si>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</si>
  <si>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</si>
  <si>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</si>
  <si>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灾害防治及应急管理支出</t>
  </si>
  <si>
    <t xml:space="preserve">  预备费</t>
  </si>
  <si>
    <t xml:space="preserve">  其他支出</t>
  </si>
  <si>
    <t xml:space="preserve">  债务付息支出</t>
  </si>
  <si>
    <t xml:space="preserve">  债务发行费用支出</t>
  </si>
  <si>
    <t>支出总计</t>
  </si>
  <si>
    <t>表三</t>
  </si>
  <si>
    <t>合水县2025年一般公共预算收支平衡表</t>
  </si>
  <si>
    <t>收入</t>
  </si>
  <si>
    <t>支出</t>
  </si>
  <si>
    <t>本级收入合计</t>
  </si>
  <si>
    <t>本级支出合计</t>
  </si>
  <si>
    <t>转移性收入</t>
  </si>
  <si>
    <t>转移性支出</t>
  </si>
  <si>
    <t xml:space="preserve">  上级补助收入</t>
  </si>
  <si>
    <t xml:space="preserve">  上解上级支出</t>
  </si>
  <si>
    <t xml:space="preserve">    返还性收入</t>
  </si>
  <si>
    <t xml:space="preserve">    体制上解支出</t>
  </si>
  <si>
    <t xml:space="preserve">      所得税基数返还收入 </t>
  </si>
  <si>
    <t xml:space="preserve">    专项上解支出</t>
  </si>
  <si>
    <t xml:space="preserve">      成品油税费改革税收返还收入</t>
  </si>
  <si>
    <t xml:space="preserve">      增值税税收返还收入</t>
  </si>
  <si>
    <t xml:space="preserve">      消费税税收返还收入</t>
  </si>
  <si>
    <t xml:space="preserve">      增值税“五五分享”税收返还收入</t>
  </si>
  <si>
    <t xml:space="preserve">      营改增收入划分税收返还</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</si>
  <si>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</si>
  <si>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</si>
  <si>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</si>
  <si>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</si>
  <si>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</si>
  <si>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增值税及其他退税转移支付收入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</si>
  <si>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</si>
  <si>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</si>
  <si>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</si>
  <si>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</si>
  <si>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</si>
  <si>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</si>
  <si>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</si>
  <si>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</si>
  <si>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</si>
  <si>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</si>
  <si>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</si>
  <si>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</si>
  <si>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</si>
  <si>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</si>
  <si>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</si>
  <si>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</si>
  <si>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</si>
  <si>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</si>
  <si>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</si>
  <si>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</si>
  <si>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</si>
  <si>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</si>
  <si>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</si>
  <si>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</si>
  <si>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</si>
  <si>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</si>
  <si>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</si>
  <si>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</si>
  <si>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</si>
  <si>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</si>
  <si>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</si>
  <si>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</si>
  <si>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</si>
  <si>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</si>
  <si>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</si>
  <si>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</si>
  <si>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</si>
  <si>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</si>
  <si>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</si>
  <si>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</si>
  <si>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</si>
  <si>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</si>
  <si>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</si>
  <si>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</si>
  <si>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</si>
  <si>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</si>
  <si>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</si>
  <si>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</si>
  <si>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</si>
  <si>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</si>
  <si>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</si>
  <si>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</si>
  <si>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下级上解收入</t>
  </si>
  <si>
    <t xml:space="preserve">    体制上解收入</t>
  </si>
  <si>
    <t xml:space="preserve">    专项上解收入</t>
  </si>
  <si>
    <t xml:space="preserve">  待偿债置换一般债券上年结余</t>
  </si>
  <si>
    <t xml:space="preserve">  上年结余收入</t>
  </si>
  <si>
    <t xml:space="preserve">  调入资金</t>
  </si>
  <si>
    <t xml:space="preserve">  补助下级支出</t>
  </si>
  <si>
    <t xml:space="preserve">    从政府性基金预算调入</t>
  </si>
  <si>
    <t xml:space="preserve">  调出资金</t>
  </si>
  <si>
    <t xml:space="preserve">    从国有资本经营预算调入</t>
  </si>
  <si>
    <t xml:space="preserve">  安排预算稳定调节基金</t>
  </si>
  <si>
    <t xml:space="preserve">    从其他资金调入</t>
  </si>
  <si>
    <t xml:space="preserve">  补充预算周转金</t>
  </si>
  <si>
    <t xml:space="preserve">  地方政府一般债务收入</t>
  </si>
  <si>
    <t xml:space="preserve">  地方政府一般债务还本支出</t>
  </si>
  <si>
    <t xml:space="preserve">  地方政府一般债务转贷收入</t>
  </si>
  <si>
    <t xml:space="preserve">  地方政府一般债务转贷支出</t>
  </si>
  <si>
    <t xml:space="preserve">  区域间转移性收入</t>
  </si>
  <si>
    <t xml:space="preserve">  区域间转移性支出</t>
  </si>
  <si>
    <t xml:space="preserve">    接受其他地区援助收入</t>
  </si>
  <si>
    <t xml:space="preserve">    援助其他地区支出</t>
  </si>
  <si>
    <t xml:space="preserve">    生态保护补偿转移性收入</t>
  </si>
  <si>
    <t xml:space="preserve">    生态保护补偿转移性支出</t>
  </si>
  <si>
    <t xml:space="preserve">    土地指标调剂转移性收入</t>
  </si>
  <si>
    <t xml:space="preserve">    土地指标调剂转移性支出</t>
  </si>
  <si>
    <t xml:space="preserve">    其他转移性收入</t>
  </si>
  <si>
    <t xml:space="preserve">    其他转移性支出</t>
  </si>
  <si>
    <t xml:space="preserve">  动用预算稳定调节基金</t>
  </si>
  <si>
    <t xml:space="preserve">  计划单列市上解省支出</t>
  </si>
  <si>
    <t xml:space="preserve">  省补助计划单列市收入</t>
  </si>
  <si>
    <t xml:space="preserve">  省补助计划单列市支出</t>
  </si>
  <si>
    <t xml:space="preserve">  计划单列市上解省收入</t>
  </si>
  <si>
    <t xml:space="preserve">  年终结余</t>
  </si>
  <si>
    <t>表四</t>
  </si>
  <si>
    <t>2025年一般公共预算支出资金来源表</t>
  </si>
  <si>
    <t>合计</t>
  </si>
  <si>
    <t>财力安排</t>
  </si>
  <si>
    <t>专项转移支付收入安排</t>
  </si>
  <si>
    <t>动用上年结余安排</t>
  </si>
  <si>
    <t>调入资金</t>
  </si>
  <si>
    <t>政府债务资金</t>
  </si>
  <si>
    <t>其他资金</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</si>
  <si>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</si>
  <si>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</si>
  <si>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</si>
  <si>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</si>
  <si>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</si>
  <si>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</si>
  <si>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</si>
  <si>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</si>
  <si>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</si>
  <si>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</si>
  <si>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</si>
  <si>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</si>
  <si>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</si>
  <si>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</si>
  <si>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</si>
  <si>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</si>
  <si>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</si>
  <si>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</si>
  <si>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</si>
  <si>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</si>
  <si>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</si>
  <si>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</si>
  <si>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</si>
  <si>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</si>
  <si>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</si>
  <si>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</si>
  <si>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对外合作与交流</t>
  </si>
  <si>
    <t xml:space="preserve">    其他外交支出</t>
  </si>
  <si>
    <t xml:space="preserve">    国防动员</t>
  </si>
  <si>
    <t xml:space="preserve">    其他国防支出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</si>
  <si>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</si>
  <si>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</si>
  <si>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</si>
  <si>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</si>
  <si>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</si>
  <si>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</si>
  <si>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</si>
  <si>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</si>
  <si>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</si>
  <si>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</si>
  <si>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</si>
  <si>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</si>
  <si>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</si>
  <si>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</si>
  <si>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</si>
  <si>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</si>
  <si>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</si>
  <si>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</si>
  <si>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</si>
  <si>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</si>
  <si>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</si>
  <si>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</si>
  <si>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</si>
  <si>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</si>
  <si>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</si>
  <si>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</si>
  <si>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</si>
  <si>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</si>
  <si>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</si>
  <si>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</si>
  <si>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</si>
  <si>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</si>
  <si>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</si>
  <si>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</si>
  <si>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</si>
  <si>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</si>
  <si>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</si>
  <si>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</si>
  <si>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</si>
  <si>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</si>
  <si>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</si>
  <si>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</si>
  <si>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</si>
  <si>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</si>
  <si>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</si>
  <si>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</si>
  <si>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</si>
  <si>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</si>
  <si>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</si>
  <si>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</si>
  <si>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</si>
  <si>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</si>
  <si>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</si>
  <si>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</si>
  <si>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</si>
  <si>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</si>
  <si>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</si>
  <si>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</si>
  <si>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</si>
  <si>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</si>
  <si>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</si>
  <si>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</si>
  <si>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中医药</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</si>
  <si>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</si>
  <si>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</si>
  <si>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</si>
  <si>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</si>
  <si>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</si>
  <si>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</si>
  <si>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</si>
  <si>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</si>
  <si>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</si>
  <si>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</si>
  <si>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</si>
  <si>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</si>
  <si>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</si>
  <si>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</si>
  <si>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</si>
  <si>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</si>
  <si>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</si>
  <si>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</si>
  <si>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</si>
  <si>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</si>
  <si>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</si>
  <si>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</si>
  <si>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</si>
  <si>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</si>
  <si>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</si>
  <si>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</si>
  <si>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</si>
  <si>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</si>
  <si>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</si>
  <si>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</si>
  <si>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</si>
  <si>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</si>
  <si>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</si>
  <si>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</si>
  <si>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</si>
  <si>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</si>
  <si>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</si>
  <si>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</si>
  <si>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</si>
  <si>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</si>
  <si>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</si>
  <si>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</si>
  <si>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</si>
  <si>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</si>
  <si>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</si>
  <si>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</si>
  <si>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</si>
  <si>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</si>
  <si>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</si>
  <si>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</si>
  <si>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</si>
  <si>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</si>
  <si>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</si>
  <si>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</si>
  <si>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</si>
  <si>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xml:space="preserve">    金融发展支出</t>
  </si>
  <si>
    <t xml:space="preserve">    金融调控支出</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</si>
  <si>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</si>
  <si>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</si>
  <si>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</si>
  <si>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</si>
  <si>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</si>
  <si>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</si>
  <si>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</si>
  <si>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</si>
  <si>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</si>
  <si>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</si>
  <si>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</si>
  <si>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</si>
  <si>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</si>
  <si>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</si>
  <si>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</si>
  <si>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</si>
  <si>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</si>
  <si>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</si>
  <si>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</si>
  <si>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</si>
  <si>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</si>
  <si>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</si>
  <si>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</si>
  <si>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</si>
  <si>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</si>
  <si>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</si>
  <si>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 xml:space="preserve">    年初预留</t>
  </si>
  <si>
    <t xml:space="preserve">    地方政府一般债务付息支出</t>
  </si>
  <si>
    <t>表五</t>
  </si>
  <si>
    <t>2025年一般公共预算支出经济分类表</t>
  </si>
  <si>
    <t>单位:万元</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</si>
  <si>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</si>
  <si>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</si>
  <si>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</si>
  <si>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</si>
  <si>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</si>
  <si>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</si>
  <si>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</si>
  <si>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</si>
  <si>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</si>
  <si>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</si>
  <si>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</si>
  <si>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</si>
  <si>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</si>
  <si>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预备费及预留</t>
  </si>
  <si>
    <t>其他支出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</si>
  <si>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</si>
  <si>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</si>
  <si>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</si>
  <si>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</si>
  <si>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</si>
  <si>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</si>
  <si>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</si>
  <si>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</si>
  <si>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</si>
  <si>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</si>
  <si>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</si>
  <si>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</si>
  <si>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</si>
  <si>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</si>
  <si>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</si>
  <si>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</si>
  <si>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</si>
  <si>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</si>
  <si>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</si>
  <si>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</si>
  <si>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</si>
  <si>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</si>
  <si>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债务付息支出</t>
  </si>
  <si>
    <t>债务发行费用支出</t>
  </si>
  <si>
    <t>表六</t>
  </si>
  <si>
    <t>2025年提前下达一般性转移支付预算表</t>
  </si>
  <si>
    <t>一般性转移支付</t>
  </si>
  <si>
    <t>一般性转移支付小计</t>
  </si>
  <si>
    <t>均衡性转移支付收入</t>
  </si>
  <si>
    <t>县级基本财力保障机制奖补资金收入</t>
  </si>
  <si>
    <t>结算补助收入</t>
  </si>
  <si>
    <t>资源枯竭城市转移支付补助收入</t>
  </si>
  <si>
    <t>企业事业单位划转补助收入</t>
  </si>
  <si>
    <t>其他减税降费转移支付</t>
  </si>
  <si>
    <t>重点生态功能区转移支付收入</t>
  </si>
  <si>
    <t>固定数额补助收入</t>
  </si>
  <si>
    <t>革命老区转移支付收入</t>
  </si>
  <si>
    <t>民族地区转移支付收入</t>
  </si>
  <si>
    <t>边境地区转移支付收入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</si>
  <si>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</si>
  <si>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</si>
  <si>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</si>
  <si>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</si>
  <si>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</si>
  <si>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</si>
  <si>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</si>
  <si>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</si>
  <si>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</si>
  <si>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</si>
  <si>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</si>
  <si>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</si>
  <si>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</si>
  <si>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</si>
  <si>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</si>
  <si>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</si>
  <si>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</si>
  <si>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</si>
  <si>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</si>
  <si>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</si>
  <si>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</si>
  <si>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其他一般性转移支付收入</t>
  </si>
  <si>
    <t>表七</t>
  </si>
  <si>
    <t>2025年提前下达专项转移支付预算表</t>
  </si>
  <si>
    <t>专项转移支付</t>
  </si>
  <si>
    <t>小计</t>
  </si>
  <si>
    <t>一般公共服务</t>
  </si>
  <si>
    <t>外交</t>
  </si>
  <si>
    <t>国防</t>
  </si>
  <si>
    <t>公共
安全</t>
  </si>
  <si>
    <t>教育</t>
  </si>
  <si>
    <t>科学
技术</t>
  </si>
  <si>
    <t>文化旅游体育与传媒</t>
  </si>
  <si>
    <t>社会保障和就业</t>
  </si>
  <si>
    <t>卫生
健康</t>
  </si>
  <si>
    <t>节能
环保</t>
  </si>
  <si>
    <t>城乡
社区</t>
  </si>
  <si>
    <t>农林水</t>
  </si>
  <si>
    <t>交通
运输</t>
  </si>
  <si>
    <t>资源勘探信息等</t>
  </si>
  <si>
    <t>商业服务业等</t>
  </si>
  <si>
    <t>金融</t>
  </si>
  <si>
    <t>自然资源海洋气象</t>
  </si>
  <si>
    <t>住房
保障</t>
  </si>
  <si>
    <t>粮油物资储备</t>
  </si>
  <si>
    <t>灾害防治及应急管理</t>
  </si>
  <si>
    <t>其他专项转移支付</t>
  </si>
  <si>
    <t>表八</t>
  </si>
  <si>
    <t>2025年合水县政府采购预算表</t>
  </si>
  <si>
    <t>资金来源</t>
  </si>
  <si>
    <t>备注</t>
  </si>
  <si>
    <t>货物类</t>
  </si>
  <si>
    <t>工程类</t>
  </si>
  <si>
    <t>服务类</t>
  </si>
  <si>
    <t>合水县</t>
  </si>
  <si>
    <t>年初预算</t>
  </si>
  <si>
    <t>表九</t>
  </si>
  <si>
    <t>2025年一般公共预算支出“三公”经费预算表</t>
  </si>
  <si>
    <t>项目名称</t>
  </si>
  <si>
    <t>上年预算数</t>
  </si>
  <si>
    <t>当年预算金额</t>
  </si>
  <si>
    <t>较上年预算增减</t>
  </si>
  <si>
    <t>因公出国（境）费</t>
  </si>
  <si>
    <t>公务用车购置及运行费</t>
  </si>
  <si>
    <t>公务用车购置费</t>
  </si>
  <si>
    <t>公务用车运行费</t>
  </si>
  <si>
    <t>公务接待费</t>
  </si>
  <si>
    <t>说明：2023年全县三公经费预算严格按照较上年预算下降的规定进行预算。</t>
  </si>
  <si>
    <t>表十</t>
  </si>
  <si>
    <t>2025年政府性基金预算收支表</t>
  </si>
  <si>
    <t xml:space="preserve">  一、农网还贷资金收入</t>
  </si>
  <si>
    <t>一、文化旅游体育与传媒支出</t>
  </si>
  <si>
    <t xml:space="preserve">  二、海南省高等级公路车辆通行附加费收入</t>
  </si>
  <si>
    <t xml:space="preserve">    国家电影事业发展专项资金安排的支出</t>
  </si>
  <si>
    <t xml:space="preserve">  三、国家电影事业发展专项资金收入</t>
  </si>
  <si>
    <t xml:space="preserve">      资助国产影片放映</t>
  </si>
  <si>
    <t xml:space="preserve">  四、国有土地收益基金收入</t>
  </si>
  <si>
    <t xml:space="preserve">      资助影院建设</t>
  </si>
  <si>
    <t xml:space="preserve">  五、农业土地开发资金收入</t>
  </si>
  <si>
    <t xml:space="preserve">      资助少数民族语电影译制</t>
  </si>
  <si>
    <t xml:space="preserve">  六、国有土地使用权出让收入</t>
  </si>
  <si>
    <t xml:space="preserve">      购买农村电影公益性放映版权服务</t>
  </si>
  <si>
    <t xml:space="preserve">    土地出让价款收入</t>
  </si>
  <si>
    <t xml:space="preserve">      其他国家电影事业发展专项资金支出</t>
  </si>
  <si>
    <t xml:space="preserve">    补缴的土地价款</t>
  </si>
  <si>
    <t xml:space="preserve">    旅游发展基金支出</t>
  </si>
  <si>
    <t xml:space="preserve">    划拨土地收入</t>
  </si>
  <si>
    <t xml:space="preserve">      宣传促销</t>
  </si>
  <si>
    <t xml:space="preserve">    缴纳新增建设用地土地有偿使用费</t>
  </si>
  <si>
    <t xml:space="preserve">      行业规划</t>
  </si>
  <si>
    <t xml:space="preserve">    其他土地出让收入</t>
  </si>
  <si>
    <t xml:space="preserve">      旅游事业补助</t>
  </si>
  <si>
    <t xml:space="preserve">  七、大中型水库库区基金收入</t>
  </si>
  <si>
    <t xml:space="preserve">      地方旅游开发项目补助</t>
  </si>
  <si>
    <t xml:space="preserve">  八、彩票公益金收入</t>
  </si>
  <si>
    <t xml:space="preserve">      其他旅游发展基金支出 </t>
  </si>
  <si>
    <t xml:space="preserve">    福利彩票公益金收入</t>
  </si>
  <si>
    <t xml:space="preserve">    国家电影事业发展专项资金对应专项债务收入安排的支出</t>
  </si>
  <si>
    <t xml:space="preserve">    体育彩票公益金收入</t>
  </si>
  <si>
    <t xml:space="preserve">      资助城市影院</t>
  </si>
  <si>
    <t xml:space="preserve">  九、城市基础设施配套费收入</t>
  </si>
  <si>
    <t xml:space="preserve">      其他国家电影事业发展专项资金对应专项债务收入支出</t>
  </si>
  <si>
    <t xml:space="preserve">  十、小型水库移民扶助基金收入</t>
  </si>
  <si>
    <t>二、社会保障和就业支出</t>
  </si>
  <si>
    <t xml:space="preserve">  十一、国家重大水利工程建设基金收入</t>
  </si>
  <si>
    <t xml:space="preserve">    大中型水库移民后期扶持基金支出</t>
  </si>
  <si>
    <t xml:space="preserve">  十二、车辆通行费</t>
  </si>
  <si>
    <t xml:space="preserve">      移民补助</t>
  </si>
  <si>
    <t xml:space="preserve">  十三、污水处理费收入</t>
  </si>
  <si>
    <t xml:space="preserve">      基础设施建设和经济发展</t>
  </si>
  <si>
    <t xml:space="preserve">  十四、彩票发行机构和彩票销售机构的业务费用</t>
  </si>
  <si>
    <t xml:space="preserve">      其他大中型水库移民后期扶持基金支出</t>
  </si>
  <si>
    <t xml:space="preserve">    福利彩票销售机构的业务费用</t>
  </si>
  <si>
    <t xml:space="preserve">    小型水库移民扶助基金安排的支出</t>
  </si>
  <si>
    <t xml:space="preserve">    体育彩票销售机构的业务费用</t>
  </si>
  <si>
    <t xml:space="preserve">    彩票兑奖周转金</t>
  </si>
  <si>
    <t xml:space="preserve">    彩票发行销售风险基金</t>
  </si>
  <si>
    <t xml:space="preserve">      其他小型水库移民扶助基金支出</t>
  </si>
  <si>
    <t xml:space="preserve">    彩票市场调控资金收入</t>
  </si>
  <si>
    <t xml:space="preserve">    小型水库移民扶助基金对应专项债务收入安排的支出</t>
  </si>
  <si>
    <t xml:space="preserve">  十五、其他政府性基金收入</t>
  </si>
  <si>
    <t xml:space="preserve">  十六、专项债务对应项目专项收入</t>
  </si>
  <si>
    <t xml:space="preserve">      其他小型水库移民扶助基金对应专项债务收入安排的支出</t>
  </si>
  <si>
    <t xml:space="preserve">    海南省高等级公路车辆通行附加费专项债务对应项目专项收入</t>
  </si>
  <si>
    <t>三、节能环保支出</t>
  </si>
  <si>
    <t xml:space="preserve">    国家电影事业发展专项资金专项债务对应项目专项收入</t>
  </si>
  <si>
    <t xml:space="preserve">    可再生能源电价附加收入安排的支出</t>
  </si>
  <si>
    <t xml:space="preserve">    国有土地使用权出让金专项债务对应项目专项收入</t>
  </si>
  <si>
    <t xml:space="preserve">      风力发电补助</t>
  </si>
  <si>
    <t xml:space="preserve">      土地储备专项债券对应项目专项收入</t>
  </si>
  <si>
    <t xml:space="preserve">      太阳能发电补助</t>
  </si>
  <si>
    <t xml:space="preserve">      棚户区改造专项债券对应项目专项收入</t>
  </si>
  <si>
    <t xml:space="preserve">      生物质能发电补助</t>
  </si>
  <si>
    <t xml:space="preserve">      其他国有土地使用权出让金专项债务对应项目专项收入</t>
  </si>
  <si>
    <t xml:space="preserve">      其他可再生能源电价附加收入安排的支出</t>
  </si>
  <si>
    <t xml:space="preserve">    农业土地开发资金专项债务对应项目专项收入</t>
  </si>
  <si>
    <t xml:space="preserve">    废弃电器电子产品处理基金支出</t>
  </si>
  <si>
    <t xml:space="preserve">    大中型水库库区基金专项债务对应项目专项收入</t>
  </si>
  <si>
    <t xml:space="preserve">      回收处理费用补贴</t>
  </si>
  <si>
    <t xml:space="preserve">    城市基础设施配套费专项债务对应项目专项收入</t>
  </si>
  <si>
    <t xml:space="preserve">      信息系统建设</t>
  </si>
  <si>
    <t xml:space="preserve">    小型水库移民扶助基金专项债务对应项目专项收入</t>
  </si>
  <si>
    <t xml:space="preserve">      基金征管经费</t>
  </si>
  <si>
    <t xml:space="preserve">    国家重大水利工程建设基金专项债务对应项目专项收入</t>
  </si>
  <si>
    <t xml:space="preserve">   超长期特别国债安排的支出</t>
  </si>
  <si>
    <t xml:space="preserve">    车辆通行费专项债务对应项目专项收入</t>
  </si>
  <si>
    <t>四、城乡社区支出</t>
  </si>
  <si>
    <t xml:space="preserve">      政府收费公路专项债务对应项目专项收入</t>
  </si>
  <si>
    <t xml:space="preserve">    国有土地使用权出让收入安排的支出</t>
  </si>
  <si>
    <t xml:space="preserve">      其他车辆通行费专项债务对应项目专项收入</t>
  </si>
  <si>
    <t xml:space="preserve">      征地和拆迁补偿支出</t>
  </si>
  <si>
    <t xml:space="preserve">    污水处理费专项债务对应项目专项收入</t>
  </si>
  <si>
    <t xml:space="preserve">      土地开发支出</t>
  </si>
  <si>
    <t xml:space="preserve">    其他政府性基金专项债务对应项目专项收入</t>
  </si>
  <si>
    <t xml:space="preserve">      城市建设支出</t>
  </si>
  <si>
    <t xml:space="preserve">      其他地方自行试点项目收益专项债券对应项目专项收入</t>
  </si>
  <si>
    <t xml:space="preserve">      农村基础设施建设支出</t>
  </si>
  <si>
    <t xml:space="preserve">      其他政府性基金专项债务对应项目专项收入</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</si>
  <si>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</si>
  <si>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</si>
  <si>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</si>
  <si>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</si>
  <si>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</si>
  <si>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</si>
  <si>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</si>
  <si>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</si>
  <si>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</si>
  <si>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</si>
  <si>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</si>
  <si>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</si>
  <si>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</si>
  <si>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</si>
  <si>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</si>
  <si>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</si>
  <si>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</si>
  <si>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</si>
  <si>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</si>
  <si>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</si>
  <si>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</si>
  <si>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</si>
  <si>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</si>
  <si>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</si>
  <si>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</si>
  <si>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</si>
  <si>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</si>
  <si>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</si>
  <si>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</si>
  <si>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</si>
  <si>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</si>
  <si>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</si>
  <si>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城乡社区公共设施</t>
  </si>
  <si>
    <t xml:space="preserve">      其他城乡社区支出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</si>
  <si>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</si>
  <si>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</si>
  <si>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</si>
  <si>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</si>
  <si>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</si>
  <si>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</si>
  <si>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</si>
  <si>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</si>
  <si>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</si>
  <si>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</si>
  <si>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</si>
  <si>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</si>
  <si>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</si>
  <si>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</si>
  <si>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</si>
  <si>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</si>
  <si>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</si>
  <si>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</si>
  <si>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</si>
  <si>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</si>
  <si>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</si>
  <si>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</si>
  <si>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</si>
  <si>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</si>
  <si>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</si>
  <si>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</si>
  <si>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</si>
  <si>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</si>
  <si>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</si>
  <si>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</si>
  <si>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</si>
  <si>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</si>
  <si>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</si>
  <si>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</si>
  <si>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</si>
  <si>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</si>
  <si>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</si>
  <si>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</si>
  <si>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</si>
  <si>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</si>
  <si>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</si>
  <si>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</si>
  <si>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</si>
  <si>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</si>
  <si>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</si>
  <si>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</si>
  <si>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</si>
  <si>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</si>
  <si>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</si>
  <si>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</si>
  <si>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</si>
  <si>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</si>
  <si>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</si>
  <si>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</si>
  <si>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</si>
  <si>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</si>
  <si>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</si>
  <si>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</si>
  <si>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</si>
  <si>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</si>
  <si>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</si>
  <si>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</si>
  <si>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</si>
  <si>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</si>
  <si>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</si>
  <si>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</si>
  <si>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</si>
  <si>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</si>
  <si>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</si>
  <si>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</si>
  <si>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</si>
  <si>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</si>
  <si>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</si>
  <si>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</si>
  <si>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</si>
  <si>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</si>
  <si>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</si>
  <si>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</si>
  <si>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</si>
  <si>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</si>
  <si>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</si>
  <si>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</si>
  <si>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</si>
  <si>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</si>
  <si>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</si>
  <si>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</si>
  <si>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</si>
  <si>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</si>
  <si>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</si>
  <si>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</si>
  <si>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</si>
  <si>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</si>
  <si>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</si>
  <si>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</si>
  <si>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</si>
  <si>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</si>
  <si>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</si>
  <si>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</si>
  <si>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</si>
  <si>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</si>
  <si>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</si>
  <si>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</si>
  <si>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</si>
  <si>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</si>
  <si>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</si>
  <si>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</si>
  <si>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</si>
  <si>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</si>
  <si>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</si>
  <si>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</si>
  <si>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</si>
  <si>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</si>
  <si>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</si>
  <si>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</si>
  <si>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</si>
  <si>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</si>
  <si>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</si>
  <si>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</si>
  <si>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</si>
  <si>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</si>
  <si>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</si>
  <si>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</si>
  <si>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</si>
  <si>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</si>
  <si>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</si>
  <si>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</si>
  <si>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</si>
  <si>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</si>
  <si>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</si>
  <si>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</si>
  <si>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</si>
  <si>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</si>
  <si>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</si>
  <si>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</si>
  <si>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</si>
  <si>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</si>
  <si>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</si>
  <si>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收入合计</t>
  </si>
  <si>
    <t>支出合计</t>
  </si>
  <si>
    <t xml:space="preserve">  转移性收入</t>
  </si>
  <si>
    <t xml:space="preserve">  转移性支出</t>
  </si>
  <si>
    <t xml:space="preserve">    政府性基金补助收入</t>
  </si>
  <si>
    <t xml:space="preserve">    政府性基金补助支出</t>
  </si>
  <si>
    <t xml:space="preserve">    政府性基金上解收入</t>
  </si>
  <si>
    <t xml:space="preserve">    政府性基金上解支出</t>
  </si>
  <si>
    <t xml:space="preserve">    上年结余收入</t>
  </si>
  <si>
    <t xml:space="preserve">    调出资金</t>
  </si>
  <si>
    <t xml:space="preserve">    调入资金</t>
  </si>
  <si>
    <t xml:space="preserve">    年终结余（转）</t>
  </si>
  <si>
    <t xml:space="preserve">  债务收入</t>
  </si>
  <si>
    <t xml:space="preserve">  债务支出</t>
  </si>
  <si>
    <t xml:space="preserve">    地方政府专项债务收入</t>
  </si>
  <si>
    <t xml:space="preserve">    地方政府专项债务还本支出</t>
  </si>
  <si>
    <t xml:space="preserve">    地方政府专项债务转贷收入</t>
  </si>
  <si>
    <t xml:space="preserve">    地方政府专项债务转贷支出</t>
  </si>
  <si>
    <t>表十一</t>
  </si>
  <si>
    <t>合水县2025年国有资本经营预算收入表</t>
  </si>
  <si>
    <r>
      <rPr>
        <sz val="10"/>
        <rFont val="宋体"/>
        <charset val="134"/>
      </rPr>
      <t>项</t>
    </r>
    <r>
      <rPr>
        <sz val="10"/>
        <rFont val="Times New Roman"/>
        <charset val="0"/>
      </rPr>
      <t xml:space="preserve">        </t>
    </r>
    <r>
      <rPr>
        <sz val="10"/>
        <rFont val="宋体"/>
        <charset val="134"/>
      </rPr>
      <t>目</t>
    </r>
  </si>
  <si>
    <t>一、利润收入</t>
  </si>
  <si>
    <t>二、股利、股息收入</t>
  </si>
  <si>
    <t>三、产权转让收入</t>
  </si>
  <si>
    <t>四、清算收入</t>
  </si>
  <si>
    <t>五、国有资本经营预算转移支付收入</t>
  </si>
  <si>
    <t>六、其他国有资本经营预算收入</t>
  </si>
  <si>
    <t>本年收入合计</t>
  </si>
  <si>
    <t>上年结转</t>
  </si>
  <si>
    <r>
      <rPr>
        <sz val="10"/>
        <rFont val="宋体"/>
        <charset val="134"/>
      </rPr>
      <t>收</t>
    </r>
    <r>
      <rPr>
        <sz val="10"/>
        <rFont val="Times New Roman"/>
        <charset val="0"/>
      </rPr>
      <t xml:space="preserve"> </t>
    </r>
    <r>
      <rPr>
        <sz val="10"/>
        <rFont val="宋体"/>
        <charset val="134"/>
      </rPr>
      <t>入</t>
    </r>
    <r>
      <rPr>
        <sz val="10"/>
        <rFont val="Times New Roman"/>
        <charset val="0"/>
      </rPr>
      <t xml:space="preserve"> </t>
    </r>
    <r>
      <rPr>
        <sz val="10"/>
        <rFont val="宋体"/>
        <charset val="134"/>
      </rPr>
      <t>总</t>
    </r>
    <r>
      <rPr>
        <sz val="10"/>
        <rFont val="Times New Roman"/>
        <charset val="0"/>
      </rPr>
      <t xml:space="preserve"> </t>
    </r>
    <r>
      <rPr>
        <sz val="10"/>
        <rFont val="宋体"/>
        <charset val="134"/>
      </rPr>
      <t>计</t>
    </r>
  </si>
  <si>
    <t>表十三</t>
  </si>
  <si>
    <t>合水县2025年国有资本经营预算支出表</t>
  </si>
  <si>
    <t xml:space="preserve"> 预算数</t>
  </si>
  <si>
    <t>一、解决历史遗留问题及改革成本支出</t>
  </si>
  <si>
    <t>二、国有企业资本金注入</t>
  </si>
  <si>
    <t>三、国有企业政策性补贴</t>
  </si>
  <si>
    <t>四、金融国有资本经营预算支出</t>
  </si>
  <si>
    <t>五、调出资金</t>
  </si>
  <si>
    <t>六、国有资本经营预算转移支付支出</t>
  </si>
  <si>
    <t>——</t>
  </si>
  <si>
    <t>七、其他国有资本经营预算支出</t>
  </si>
  <si>
    <t>本年支出合计</t>
  </si>
  <si>
    <t>结转下年</t>
  </si>
  <si>
    <r>
      <rPr>
        <sz val="10"/>
        <rFont val="宋体"/>
        <charset val="134"/>
      </rPr>
      <t>支</t>
    </r>
    <r>
      <rPr>
        <sz val="10"/>
        <rFont val="Times New Roman"/>
        <charset val="0"/>
      </rPr>
      <t xml:space="preserve"> </t>
    </r>
    <r>
      <rPr>
        <sz val="10"/>
        <rFont val="宋体"/>
        <charset val="134"/>
      </rPr>
      <t>出</t>
    </r>
    <r>
      <rPr>
        <sz val="10"/>
        <rFont val="Times New Roman"/>
        <charset val="0"/>
      </rPr>
      <t xml:space="preserve"> </t>
    </r>
    <r>
      <rPr>
        <sz val="10"/>
        <rFont val="宋体"/>
        <charset val="134"/>
      </rPr>
      <t>总</t>
    </r>
    <r>
      <rPr>
        <sz val="10"/>
        <rFont val="Times New Roman"/>
        <charset val="0"/>
      </rPr>
      <t xml:space="preserve"> </t>
    </r>
    <r>
      <rPr>
        <sz val="10"/>
        <rFont val="宋体"/>
        <charset val="134"/>
      </rPr>
      <t>计</t>
    </r>
  </si>
  <si>
    <t>2025年社会保险基金收支预算总表</t>
  </si>
  <si>
    <t>庆阳市合水县</t>
  </si>
  <si>
    <t>项 目</t>
  </si>
  <si>
    <r>
      <rPr>
        <b/>
        <sz val="9"/>
        <color rgb="FF000000"/>
        <rFont val="宋体"/>
        <charset val="134"/>
      </rPr>
      <t>企业职工基本</t>
    </r>
    <r>
      <rPr>
        <b/>
        <sz val="9"/>
        <color rgb="FF000000"/>
        <rFont val="宋体"/>
        <charset val="134"/>
      </rPr>
      <t xml:space="preserve">
</t>
    </r>
    <r>
      <rPr>
        <b/>
        <sz val="9"/>
        <color rgb="FF000000"/>
        <rFont val="宋体"/>
        <charset val="134"/>
      </rPr>
      <t>养老保险基金</t>
    </r>
    <r>
      <rPr>
        <b/>
        <sz val="9"/>
        <color rgb="FF000000"/>
        <rFont val="宋体"/>
        <charset val="134"/>
      </rPr>
      <t xml:space="preserve">
</t>
    </r>
  </si>
  <si>
    <t>城乡居民基本养老保险基金</t>
  </si>
  <si>
    <t>机关事业单位基本养老保险基金</t>
  </si>
  <si>
    <t>职工基本医疗保险(含生育保险)基金</t>
  </si>
  <si>
    <t>城乡居民基本医疗保险基金</t>
  </si>
  <si>
    <t>工伤保险基金</t>
  </si>
  <si>
    <t>失业保险基金</t>
  </si>
  <si>
    <t>一、收入</t>
  </si>
  <si>
    <t>其中:1.社会保险费收入</t>
  </si>
  <si>
    <t>2.财政补贴收入</t>
  </si>
  <si>
    <t>3.利息收入</t>
  </si>
  <si>
    <t>4.委托投资收益</t>
  </si>
  <si>
    <t>5.转移收入</t>
  </si>
  <si>
    <t>6.其他收入</t>
  </si>
  <si>
    <t>7.全国统筹调剂资金收入（省级专用）</t>
  </si>
  <si>
    <t>8.全国统筹调剂资金收入（中央专用)</t>
  </si>
  <si>
    <t>二、支出</t>
  </si>
  <si>
    <t>其中:1.社会保险待遇支出</t>
  </si>
  <si>
    <t>2.转移支出</t>
  </si>
  <si>
    <t>3.其他支出</t>
  </si>
  <si>
    <t>4.全国统筹调剂资金支出（中央专用）</t>
  </si>
  <si>
    <t>5.全国统筹调剂资金支出（省级专用）</t>
  </si>
  <si>
    <t>三、上年结余</t>
  </si>
  <si>
    <t>四、年末滚存结余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</si>
</sst>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 numFmtId="179" formatCode="0_);[Red]\(0\)"/>
    <numFmt numFmtId="180" formatCode="0_ ;[Red]\-0\ ;"/>
  </numFmts>
  <fonts count="64">
    <font>
      <sz val="12"/>
      <name val="宋体"/>
      <charset val="134"/>
    </font>
    <font>
      <sz val="10"/>
      <color theme="1"/>
      <name val="宋体"/>
      <charset val="134"/>
      <scheme val="minor"/>
    </font>
    <font>
      <sz val="10"/>
      <name val="宋体"/>
      <charset val="134"/>
    </font>
    <font>
      <b/>
      <sz val="18"/>
      <color rgb="FF000000"/>
      <name val="宋体"/>
      <charset val="134"/>
    </font>
    <font>
      <sz val="10"/>
      <color rgb="FF000000"/>
      <name val="宋体"/>
      <charset val="134"/>
    </font>
    <font>
      <b/>
      <sz val="10"/>
      <color rgb="FF000000"/>
      <name val="宋体"/>
      <charset val="134"/>
    </font>
    <font>
      <b/>
      <sz val="9"/>
      <color rgb="FF000000"/>
      <name val="宋体"/>
      <charset val="134"/>
    </font>
    <font>
      <b/>
      <sz val="12"/>
      <color rgb="FF000000"/>
      <name val="宋体"/>
      <charset val="134"/>
    </font>
    <font>
      <sz val="12"/>
      <color rgb="FF000000"/>
      <name val="宋体"/>
      <charset val="134"/>
    </font>
    <font>
      <sz val="12"/>
      <name val="黑体"/>
      <charset val="134"/>
    </font>
    <font>
      <sz val="20"/>
      <name val="方正小标宋简体"/>
      <charset val="134"/>
    </font>
    <font>
      <sz val="11"/>
      <name val="宋体"/>
      <charset val="134"/>
    </font>
    <font>
      <b/>
      <sz val="16"/>
      <name val="黑体"/>
      <charset val="134"/>
    </font>
    <font>
      <b/>
      <sz val="11"/>
      <name val="宋体"/>
      <charset val="134"/>
    </font>
    <font>
      <sz val="11"/>
      <name val="宋体"/>
      <charset val="134"/>
      <scheme val="minor"/>
    </font>
    <font>
      <b/>
      <sz val="18"/>
      <name val="黑体"/>
      <charset val="134"/>
    </font>
    <font>
      <sz val="11"/>
      <color indexed="8"/>
      <name val="宋体"/>
      <charset val="134"/>
    </font>
    <font>
      <sz val="8"/>
      <name val="宋体"/>
      <charset val="134"/>
    </font>
    <font>
      <sz val="9"/>
      <name val="宋体"/>
      <charset val="134"/>
    </font>
    <font>
      <b/>
      <sz val="11"/>
      <color indexed="8"/>
      <name val="宋体"/>
      <charset val="134"/>
    </font>
    <font>
      <sz val="10"/>
      <name val="Arial"/>
      <charset val="0"/>
    </font>
    <font>
      <b/>
      <sz val="14"/>
      <name val="宋体"/>
      <charset val="134"/>
    </font>
    <font>
      <b/>
      <sz val="10"/>
      <name val="宋体"/>
      <charset val="0"/>
    </font>
    <font>
      <b/>
      <sz val="16"/>
      <name val="宋体"/>
      <charset val="134"/>
    </font>
    <font>
      <sz val="12"/>
      <name val="宋体"/>
      <charset val="134"/>
      <scheme val="minor"/>
    </font>
    <font>
      <sz val="12"/>
      <name val="宋体"/>
      <charset val="0"/>
    </font>
    <font>
      <sz val="11"/>
      <color indexed="10"/>
      <name val="宋体"/>
      <charset val="134"/>
    </font>
    <font>
      <b/>
      <sz val="11"/>
      <name val="黑体"/>
      <charset val="134"/>
    </font>
    <font>
      <b/>
      <sz val="11"/>
      <color indexed="10"/>
      <name val="宋体"/>
      <charset val="134"/>
    </font>
    <font>
      <sz val="14"/>
      <name val="宋体"/>
      <charset val="134"/>
    </font>
    <font>
      <b/>
      <sz val="14"/>
      <name val="黑体"/>
      <charset val="134"/>
    </font>
    <font>
      <b/>
      <sz val="12"/>
      <name val="宋体"/>
      <charset val="134"/>
    </font>
    <font>
      <b/>
      <sz val="10"/>
      <name val="宋体"/>
      <charset val="134"/>
    </font>
    <font>
      <sz val="10"/>
      <color indexed="8"/>
      <name val="宋体"/>
      <charset val="134"/>
    </font>
    <font>
      <b/>
      <sz val="10"/>
      <color indexed="8"/>
      <name val="宋体"/>
      <charset val="134"/>
    </font>
    <font>
      <sz val="10"/>
      <color indexed="10"/>
      <name val="宋体"/>
      <charset val="134"/>
    </font>
    <font>
      <sz val="11"/>
      <color theme="1"/>
      <name val="宋体"/>
      <charset val="134"/>
      <scheme val="minor"/>
    </font>
    <font>
      <sz val="10"/>
      <color rgb="FFFF0000"/>
      <name val="宋体"/>
      <charset val="134"/>
    </font>
    <font>
      <sz val="12"/>
      <name val="Times New Roman"/>
      <charset val="134"/>
    </font>
    <font>
      <sz val="12"/>
      <color theme="1"/>
      <name val="Times New Roman"/>
      <charset val="134"/>
    </font>
    <font>
      <sz val="12"/>
      <color rgb="FF000000"/>
      <name val="Times New Roman"/>
      <charset val="134"/>
    </font>
    <font>
      <sz val="16"/>
      <name val="黑体"/>
      <charset val="134"/>
    </font>
    <font>
      <b/>
      <sz val="24"/>
      <name val="黑体"/>
      <charset val="134"/>
    </font>
    <font>
      <sz val="48"/>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0"/>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diagonalDown="1">
      <left/>
      <right style="thin">
        <color auto="1"/>
      </right>
      <top style="thin">
        <color auto="1"/>
      </top>
      <bottom style="thin">
        <color auto="1"/>
      </bottom>
      <diagonal style="thin">
        <color rgb="FFFFFFFF"/>
      </diagonal>
    </border>
    <border diagonalDown="1">
      <left style="thin">
        <color auto="1"/>
      </left>
      <right style="thin">
        <color auto="1"/>
      </right>
      <top style="thin">
        <color auto="1"/>
      </top>
      <bottom style="thin">
        <color auto="1"/>
      </bottom>
      <diagonal style="thin">
        <color rgb="FFFFFFFF"/>
      </diagonal>
    </border>
    <border diagonalDown="1">
      <left/>
      <right style="thin">
        <color auto="1"/>
      </right>
      <top/>
      <bottom style="thin">
        <color auto="1"/>
      </bottom>
      <diagonal style="thin">
        <color rgb="FFFFFFFF"/>
      </diagonal>
    </border>
    <border diagonalDown="1">
      <left style="thin">
        <color auto="1"/>
      </left>
      <right style="thin">
        <color auto="1"/>
      </right>
      <top/>
      <bottom style="thin">
        <color auto="1"/>
      </bottom>
      <diagonal style="thin">
        <color rgb="FFFFFFFF"/>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36" fillId="0" borderId="0" applyFont="0" applyFill="0" applyBorder="0" applyAlignment="0" applyProtection="0">
      <alignment vertical="center"/>
    </xf>
    <xf numFmtId="44" fontId="36" fillId="0" borderId="0" applyFont="0" applyFill="0" applyBorder="0" applyAlignment="0" applyProtection="0">
      <alignment vertical="center"/>
    </xf>
    <xf numFmtId="9" fontId="36" fillId="0" borderId="0" applyFont="0" applyFill="0" applyBorder="0" applyAlignment="0" applyProtection="0">
      <alignment vertical="center"/>
    </xf>
    <xf numFmtId="41" fontId="36" fillId="0" borderId="0" applyFont="0" applyFill="0" applyBorder="0" applyAlignment="0" applyProtection="0">
      <alignment vertical="center"/>
    </xf>
    <xf numFmtId="42" fontId="36"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6" fillId="7" borderId="21"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2" applyNumberFormat="0" applyFill="0" applyAlignment="0" applyProtection="0">
      <alignment vertical="center"/>
    </xf>
    <xf numFmtId="0" fontId="50" fillId="0" borderId="22" applyNumberFormat="0" applyFill="0" applyAlignment="0" applyProtection="0">
      <alignment vertical="center"/>
    </xf>
    <xf numFmtId="0" fontId="51" fillId="0" borderId="23" applyNumberFormat="0" applyFill="0" applyAlignment="0" applyProtection="0">
      <alignment vertical="center"/>
    </xf>
    <xf numFmtId="0" fontId="51" fillId="0" borderId="0" applyNumberFormat="0" applyFill="0" applyBorder="0" applyAlignment="0" applyProtection="0">
      <alignment vertical="center"/>
    </xf>
    <xf numFmtId="0" fontId="52" fillId="8" borderId="24" applyNumberFormat="0" applyAlignment="0" applyProtection="0">
      <alignment vertical="center"/>
    </xf>
    <xf numFmtId="0" fontId="53" fillId="9" borderId="25" applyNumberFormat="0" applyAlignment="0" applyProtection="0">
      <alignment vertical="center"/>
    </xf>
    <xf numFmtId="0" fontId="54" fillId="9" borderId="24" applyNumberFormat="0" applyAlignment="0" applyProtection="0">
      <alignment vertical="center"/>
    </xf>
    <xf numFmtId="0" fontId="55" fillId="10" borderId="26" applyNumberFormat="0" applyAlignment="0" applyProtection="0">
      <alignment vertical="center"/>
    </xf>
    <xf numFmtId="0" fontId="56" fillId="0" borderId="27" applyNumberFormat="0" applyFill="0" applyAlignment="0" applyProtection="0">
      <alignment vertical="center"/>
    </xf>
    <xf numFmtId="0" fontId="57" fillId="0" borderId="28" applyNumberFormat="0" applyFill="0" applyAlignment="0" applyProtection="0">
      <alignment vertical="center"/>
    </xf>
    <xf numFmtId="0" fontId="58" fillId="11" borderId="0" applyNumberFormat="0" applyBorder="0" applyAlignment="0" applyProtection="0">
      <alignment vertical="center"/>
    </xf>
    <xf numFmtId="0" fontId="59" fillId="12" borderId="0" applyNumberFormat="0" applyBorder="0" applyAlignment="0" applyProtection="0">
      <alignment vertical="center"/>
    </xf>
    <xf numFmtId="0" fontId="60"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0" fontId="61" fillId="34" borderId="0" applyNumberFormat="0" applyBorder="0" applyAlignment="0" applyProtection="0">
      <alignment vertical="center"/>
    </xf>
    <xf numFmtId="0" fontId="62" fillId="35" borderId="0" applyNumberFormat="0" applyBorder="0" applyAlignment="0" applyProtection="0">
      <alignment vertical="center"/>
    </xf>
    <xf numFmtId="0" fontId="62" fillId="36" borderId="0" applyNumberFormat="0" applyBorder="0" applyAlignment="0" applyProtection="0">
      <alignment vertical="center"/>
    </xf>
    <xf numFmtId="0" fontId="61" fillId="37" borderId="0" applyNumberFormat="0" applyBorder="0" applyAlignment="0" applyProtection="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18" fillId="0" borderId="0"/>
    <xf numFmtId="0" fontId="0" fillId="0" borderId="0">
      <alignment vertical="center"/>
    </xf>
    <xf numFmtId="0" fontId="0" fillId="0" borderId="0">
      <alignment vertical="center"/>
    </xf>
    <xf numFmtId="0" fontId="0" fillId="0" borderId="0"/>
    <xf numFmtId="0" fontId="0" fillId="0" borderId="0">
      <alignment vertical="center"/>
    </xf>
    <xf numFmtId="0" fontId="36" fillId="0" borderId="0"/>
  </cellStyleXfs>
  <cellXfs count="296">
    <xf numFmtId="0" fontId="0" fillId="0" borderId="0" xfId="0"/>
    <xf numFmtId="0" fontId="1" fillId="0" borderId="0" xfId="57" applyFont="1" applyFill="1"/>
    <xf numFmtId="0" fontId="2" fillId="0" borderId="0" xfId="57" applyFont="1" applyFill="1"/>
    <xf numFmtId="0" fontId="2" fillId="0" borderId="0" xfId="57" applyFont="1" applyFill="1" applyAlignment="1">
      <alignment horizontal="center"/>
    </xf>
    <xf numFmtId="49" fontId="3" fillId="0" borderId="0" xfId="0" applyNumberFormat="1" applyFont="1" applyAlignment="1">
      <alignment horizontal="center" vertical="center"/>
    </xf>
    <xf numFmtId="49" fontId="4" fillId="0" borderId="1" xfId="0" applyNumberFormat="1" applyFont="1" applyBorder="1" applyAlignment="1">
      <alignment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5" fillId="2" borderId="3" xfId="0" applyNumberFormat="1" applyFont="1" applyFill="1" applyBorder="1" applyAlignment="1">
      <alignment horizontal="left" vertical="center"/>
    </xf>
    <xf numFmtId="0" fontId="7" fillId="2" borderId="2" xfId="0" applyFont="1" applyFill="1" applyBorder="1" applyAlignment="1">
      <alignment horizontal="center" vertical="center"/>
    </xf>
    <xf numFmtId="49" fontId="4" fillId="0" borderId="2" xfId="0" applyNumberFormat="1" applyFont="1" applyBorder="1" applyAlignment="1">
      <alignment horizontal="left" vertical="center"/>
    </xf>
    <xf numFmtId="0" fontId="8" fillId="2" borderId="2" xfId="0" applyFont="1" applyFill="1" applyBorder="1" applyAlignment="1">
      <alignment horizontal="center" vertical="center"/>
    </xf>
    <xf numFmtId="0" fontId="8" fillId="0" borderId="2" xfId="0" applyFont="1" applyBorder="1" applyAlignment="1">
      <alignment horizontal="center" vertical="center"/>
    </xf>
    <xf numFmtId="49" fontId="4" fillId="0" borderId="2" xfId="0" applyNumberFormat="1" applyFont="1" applyBorder="1" applyAlignment="1">
      <alignment vertical="center"/>
    </xf>
    <xf numFmtId="49" fontId="5" fillId="2" borderId="2" xfId="0" applyNumberFormat="1" applyFont="1" applyFill="1" applyBorder="1" applyAlignment="1">
      <alignment horizontal="left" vertical="center"/>
    </xf>
    <xf numFmtId="49" fontId="5" fillId="2" borderId="3" xfId="0" applyNumberFormat="1" applyFont="1" applyFill="1" applyBorder="1" applyAlignment="1">
      <alignment vertical="center"/>
    </xf>
    <xf numFmtId="0" fontId="4" fillId="0" borderId="0" xfId="0" applyFont="1"/>
    <xf numFmtId="0" fontId="8" fillId="0" borderId="0" xfId="0" applyFont="1" applyAlignment="1">
      <alignment horizontal="center"/>
    </xf>
    <xf numFmtId="0" fontId="4" fillId="0" borderId="0" xfId="0" applyFont="1" applyAlignment="1">
      <alignment horizontal="center"/>
    </xf>
    <xf numFmtId="0" fontId="0" fillId="0" borderId="0" xfId="0" applyFill="1" applyBorder="1" applyAlignment="1"/>
    <xf numFmtId="0" fontId="0" fillId="0" borderId="0" xfId="0" applyFill="1" applyBorder="1" applyAlignment="1">
      <alignment vertical="center"/>
    </xf>
    <xf numFmtId="0" fontId="0" fillId="0" borderId="0" xfId="0" applyFill="1" applyBorder="1" applyAlignment="1">
      <alignment horizontal="center"/>
    </xf>
    <xf numFmtId="0" fontId="9" fillId="0" borderId="0" xfId="0" applyFont="1" applyFill="1" applyBorder="1" applyAlignment="1"/>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4" xfId="0" applyFont="1" applyFill="1" applyBorder="1" applyAlignment="1">
      <alignment vertical="center"/>
    </xf>
    <xf numFmtId="0" fontId="2" fillId="0" borderId="4" xfId="0" applyFont="1" applyFill="1" applyBorder="1" applyAlignment="1">
      <alignment horizontal="left" vertical="center"/>
    </xf>
    <xf numFmtId="0" fontId="0" fillId="0" borderId="0" xfId="0" applyFill="1" applyBorder="1" applyAlignment="1">
      <alignment wrapText="1"/>
    </xf>
    <xf numFmtId="0" fontId="0" fillId="0" borderId="0" xfId="0" applyFill="1" applyBorder="1" applyAlignment="1">
      <alignment horizontal="center" vertical="center"/>
    </xf>
    <xf numFmtId="0" fontId="11" fillId="0" borderId="0" xfId="0" applyFont="1" applyFill="1" applyBorder="1" applyAlignment="1">
      <alignment vertical="center"/>
    </xf>
    <xf numFmtId="0" fontId="2" fillId="0" borderId="4" xfId="0" applyFont="1" applyFill="1" applyBorder="1" applyAlignment="1"/>
    <xf numFmtId="0" fontId="11" fillId="0" borderId="0" xfId="0" applyFont="1" applyFill="1" applyAlignment="1">
      <alignment vertical="center"/>
    </xf>
    <xf numFmtId="0" fontId="12" fillId="0" borderId="0" xfId="0" applyFont="1" applyFill="1" applyAlignment="1">
      <alignment vertical="center"/>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Alignment="1">
      <alignment horizontal="center"/>
    </xf>
    <xf numFmtId="0" fontId="15" fillId="0" borderId="0" xfId="0" applyFont="1" applyFill="1" applyAlignment="1">
      <alignment horizontal="center" vertical="center"/>
    </xf>
    <xf numFmtId="0" fontId="15" fillId="0" borderId="0" xfId="0" applyFont="1" applyFill="1" applyAlignment="1">
      <alignment horizontal="center" vertical="center" wrapText="1"/>
    </xf>
    <xf numFmtId="0" fontId="13" fillId="0" borderId="4" xfId="0" applyFont="1" applyFill="1" applyBorder="1" applyAlignment="1">
      <alignment horizontal="center" vertical="center"/>
    </xf>
    <xf numFmtId="0" fontId="13" fillId="0" borderId="4" xfId="0" applyFont="1" applyFill="1" applyBorder="1" applyAlignment="1">
      <alignment horizontal="center" vertical="center" wrapText="1"/>
    </xf>
    <xf numFmtId="3" fontId="11" fillId="0" borderId="4" xfId="0" applyNumberFormat="1" applyFont="1" applyFill="1" applyBorder="1" applyAlignment="1" applyProtection="1">
      <alignment vertical="center"/>
    </xf>
    <xf numFmtId="3" fontId="11" fillId="0" borderId="4" xfId="0" applyNumberFormat="1" applyFont="1" applyFill="1" applyBorder="1" applyAlignment="1" applyProtection="1">
      <alignment horizontal="center" vertical="center"/>
    </xf>
    <xf numFmtId="3" fontId="11" fillId="0" borderId="4" xfId="0" applyNumberFormat="1" applyFont="1" applyFill="1" applyBorder="1" applyAlignment="1" applyProtection="1">
      <alignment vertical="center" wrapText="1"/>
    </xf>
    <xf numFmtId="0" fontId="11" fillId="0" borderId="4" xfId="0" applyFont="1" applyFill="1" applyBorder="1" applyAlignment="1">
      <alignment horizontal="center" vertical="center"/>
    </xf>
    <xf numFmtId="3" fontId="11" fillId="0" borderId="4" xfId="0" applyNumberFormat="1" applyFont="1" applyFill="1" applyBorder="1" applyAlignment="1" applyProtection="1">
      <alignment horizontal="left" vertical="center" wrapText="1"/>
    </xf>
    <xf numFmtId="0" fontId="11" fillId="0" borderId="4" xfId="0" applyFont="1" applyFill="1" applyBorder="1" applyAlignment="1">
      <alignment vertical="center"/>
    </xf>
    <xf numFmtId="0" fontId="16" fillId="0" borderId="5" xfId="0" applyFont="1" applyFill="1" applyBorder="1" applyAlignment="1" applyProtection="1">
      <alignment horizontal="center" vertical="center"/>
    </xf>
    <xf numFmtId="0" fontId="11" fillId="0" borderId="4" xfId="53" applyFont="1" applyFill="1" applyBorder="1" applyAlignment="1">
      <alignment vertical="center" wrapText="1"/>
    </xf>
    <xf numFmtId="3" fontId="16" fillId="0" borderId="5" xfId="0" applyNumberFormat="1" applyFont="1" applyFill="1" applyBorder="1" applyAlignment="1" applyProtection="1">
      <alignment horizontal="center" vertical="center"/>
    </xf>
    <xf numFmtId="0" fontId="11" fillId="0" borderId="4" xfId="0" applyFont="1" applyFill="1" applyBorder="1" applyAlignment="1">
      <alignment horizontal="left" vertical="center" wrapText="1"/>
    </xf>
    <xf numFmtId="1" fontId="17" fillId="0" borderId="4" xfId="0" applyNumberFormat="1" applyFont="1" applyFill="1" applyBorder="1" applyAlignment="1" applyProtection="1">
      <alignment vertical="center"/>
      <protection locked="0"/>
    </xf>
    <xf numFmtId="1" fontId="11" fillId="0" borderId="4" xfId="0" applyNumberFormat="1" applyFont="1" applyFill="1" applyBorder="1" applyAlignment="1" applyProtection="1">
      <alignment vertical="center"/>
      <protection locked="0"/>
    </xf>
    <xf numFmtId="3" fontId="17" fillId="0" borderId="4" xfId="0" applyNumberFormat="1" applyFont="1" applyFill="1" applyBorder="1" applyAlignment="1" applyProtection="1">
      <alignment horizontal="left" vertical="center"/>
    </xf>
    <xf numFmtId="1" fontId="18" fillId="0" borderId="4" xfId="0" applyNumberFormat="1" applyFont="1" applyFill="1" applyBorder="1" applyAlignment="1" applyProtection="1">
      <alignment vertical="center"/>
      <protection locked="0"/>
    </xf>
    <xf numFmtId="0" fontId="17" fillId="0" borderId="4" xfId="0" applyFont="1" applyFill="1" applyBorder="1" applyAlignment="1">
      <alignment vertical="center"/>
    </xf>
    <xf numFmtId="3" fontId="11" fillId="0" borderId="4" xfId="0" applyNumberFormat="1" applyFont="1" applyFill="1" applyBorder="1" applyAlignment="1" applyProtection="1">
      <alignment horizontal="left" vertical="center"/>
    </xf>
    <xf numFmtId="0" fontId="11" fillId="0" borderId="4" xfId="0" applyFont="1" applyFill="1" applyBorder="1" applyAlignment="1">
      <alignment horizontal="left" vertical="center" wrapText="1" indent="3"/>
    </xf>
    <xf numFmtId="0" fontId="11" fillId="0" borderId="4" xfId="0" applyFont="1" applyFill="1" applyBorder="1" applyAlignment="1">
      <alignment horizontal="center" vertical="center" wrapText="1"/>
    </xf>
    <xf numFmtId="0" fontId="13" fillId="0" borderId="4" xfId="0" applyFont="1" applyFill="1" applyBorder="1" applyAlignment="1">
      <alignment horizontal="distributed" vertical="center"/>
    </xf>
    <xf numFmtId="0" fontId="13" fillId="0" borderId="4" xfId="0" applyFont="1" applyFill="1" applyBorder="1" applyAlignment="1">
      <alignment horizontal="distributed" vertical="center" wrapText="1"/>
    </xf>
    <xf numFmtId="0" fontId="13" fillId="0" borderId="4" xfId="0" applyFont="1" applyFill="1" applyBorder="1" applyAlignment="1">
      <alignment vertical="center"/>
    </xf>
    <xf numFmtId="0" fontId="13" fillId="0" borderId="4" xfId="0" applyFont="1" applyFill="1" applyBorder="1" applyAlignment="1">
      <alignment vertical="center" wrapText="1"/>
    </xf>
    <xf numFmtId="0" fontId="11" fillId="0" borderId="4" xfId="0" applyFont="1" applyFill="1" applyBorder="1" applyAlignment="1">
      <alignment vertical="center" wrapText="1"/>
    </xf>
    <xf numFmtId="1" fontId="11" fillId="0" borderId="4" xfId="0" applyNumberFormat="1" applyFont="1" applyFill="1" applyBorder="1" applyAlignment="1" applyProtection="1">
      <alignment vertical="center" wrapText="1"/>
      <protection locked="0"/>
    </xf>
    <xf numFmtId="1" fontId="11" fillId="0" borderId="4" xfId="0" applyNumberFormat="1" applyFont="1" applyFill="1" applyBorder="1" applyAlignment="1" applyProtection="1">
      <alignment horizontal="center" vertical="center"/>
      <protection locked="0"/>
    </xf>
    <xf numFmtId="0" fontId="0" fillId="0" borderId="0" xfId="53" applyNumberFormat="1" applyFont="1" applyFill="1" applyAlignment="1">
      <alignment vertical="center"/>
    </xf>
    <xf numFmtId="0" fontId="9" fillId="0" borderId="0" xfId="53" applyNumberFormat="1" applyFont="1" applyFill="1" applyAlignment="1">
      <alignment vertical="center"/>
    </xf>
    <xf numFmtId="0" fontId="11" fillId="0" borderId="0" xfId="53" applyNumberFormat="1" applyFont="1" applyFill="1" applyAlignment="1">
      <alignment vertical="center"/>
    </xf>
    <xf numFmtId="0" fontId="13" fillId="0" borderId="0" xfId="56" applyNumberFormat="1" applyFont="1" applyFill="1" applyAlignment="1"/>
    <xf numFmtId="0" fontId="0" fillId="0" borderId="0" xfId="56" applyNumberFormat="1" applyFont="1" applyFill="1" applyAlignment="1"/>
    <xf numFmtId="0" fontId="0" fillId="0" borderId="0" xfId="56" applyNumberFormat="1" applyFont="1" applyFill="1" applyAlignment="1">
      <alignment horizontal="center"/>
    </xf>
    <xf numFmtId="0" fontId="0" fillId="0" borderId="0" xfId="56" applyNumberFormat="1" applyFont="1" applyFill="1" applyAlignment="1">
      <alignment wrapText="1"/>
    </xf>
    <xf numFmtId="0" fontId="0" fillId="0" borderId="0" xfId="56" applyNumberFormat="1" applyFill="1" applyAlignment="1"/>
    <xf numFmtId="0" fontId="9" fillId="0" borderId="0" xfId="0" applyNumberFormat="1" applyFont="1" applyFill="1" applyAlignment="1">
      <alignment vertical="center"/>
    </xf>
    <xf numFmtId="0" fontId="0" fillId="0" borderId="0" xfId="53" applyNumberFormat="1" applyFont="1" applyFill="1" applyAlignment="1">
      <alignment vertical="center" wrapText="1"/>
    </xf>
    <xf numFmtId="0" fontId="15" fillId="0" borderId="0" xfId="53" applyNumberFormat="1" applyFont="1" applyFill="1" applyAlignment="1">
      <alignment horizontal="center" vertical="center"/>
    </xf>
    <xf numFmtId="0" fontId="11" fillId="0" borderId="0" xfId="53" applyNumberFormat="1" applyFont="1" applyFill="1" applyAlignment="1">
      <alignment horizontal="center" vertical="center"/>
    </xf>
    <xf numFmtId="0" fontId="11" fillId="0" borderId="6" xfId="53" applyNumberFormat="1" applyFont="1" applyFill="1" applyBorder="1" applyAlignment="1">
      <alignment horizontal="right" vertical="center" wrapText="1"/>
    </xf>
    <xf numFmtId="0" fontId="19" fillId="0" borderId="7" xfId="0" applyNumberFormat="1" applyFont="1" applyFill="1" applyBorder="1" applyAlignment="1">
      <alignment horizontal="center" vertical="center"/>
    </xf>
    <xf numFmtId="0" fontId="19" fillId="0" borderId="8" xfId="0" applyNumberFormat="1" applyFont="1" applyFill="1" applyBorder="1" applyAlignment="1">
      <alignment horizontal="center" vertical="center"/>
    </xf>
    <xf numFmtId="0" fontId="19" fillId="0" borderId="9" xfId="0" applyNumberFormat="1" applyFont="1" applyFill="1" applyBorder="1" applyAlignment="1">
      <alignment horizontal="center" vertical="center"/>
    </xf>
    <xf numFmtId="0" fontId="13" fillId="0" borderId="4" xfId="53"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0" fontId="19" fillId="0" borderId="12" xfId="0" applyNumberFormat="1" applyFont="1" applyFill="1" applyBorder="1" applyAlignment="1">
      <alignment horizontal="center" vertical="center"/>
    </xf>
    <xf numFmtId="0" fontId="13" fillId="0" borderId="4" xfId="53"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xf>
    <xf numFmtId="10" fontId="13" fillId="0" borderId="4" xfId="53"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shrinkToFit="1"/>
    </xf>
    <xf numFmtId="0" fontId="13" fillId="0" borderId="13" xfId="56" applyNumberFormat="1" applyFont="1" applyFill="1" applyBorder="1" applyAlignment="1" applyProtection="1">
      <alignment horizontal="center" vertical="center"/>
    </xf>
    <xf numFmtId="0" fontId="13" fillId="0" borderId="14" xfId="56" applyNumberFormat="1" applyFont="1" applyFill="1" applyBorder="1" applyAlignment="1" applyProtection="1">
      <alignment horizontal="center" vertical="center"/>
    </xf>
    <xf numFmtId="0" fontId="13" fillId="0" borderId="4" xfId="56" applyNumberFormat="1" applyFont="1" applyFill="1" applyBorder="1" applyAlignment="1" applyProtection="1">
      <alignment horizontal="center" vertical="center"/>
    </xf>
    <xf numFmtId="0" fontId="0" fillId="0" borderId="0" xfId="56" applyNumberFormat="1" applyFont="1" applyFill="1" applyAlignment="1">
      <alignment horizontal="left"/>
    </xf>
    <xf numFmtId="0" fontId="20" fillId="0" borderId="0" xfId="0" applyFont="1" applyFill="1" applyBorder="1" applyAlignment="1"/>
    <xf numFmtId="0" fontId="21" fillId="0" borderId="0" xfId="0" applyFont="1" applyFill="1" applyBorder="1" applyAlignment="1">
      <alignment vertical="center"/>
    </xf>
    <xf numFmtId="0" fontId="21" fillId="0" borderId="0" xfId="0" applyFont="1" applyFill="1" applyAlignment="1">
      <alignment vertical="center"/>
    </xf>
    <xf numFmtId="0" fontId="20" fillId="0" borderId="0" xfId="0" applyFont="1" applyFill="1" applyBorder="1" applyAlignment="1">
      <alignment vertical="center" wrapText="1"/>
    </xf>
    <xf numFmtId="0" fontId="20"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4" xfId="0" applyFont="1" applyFill="1" applyBorder="1" applyAlignment="1" applyProtection="1">
      <alignment horizontal="center" vertical="center" wrapText="1"/>
    </xf>
    <xf numFmtId="0" fontId="21" fillId="0" borderId="15"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6"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wrapText="1"/>
    </xf>
    <xf numFmtId="0" fontId="21" fillId="0" borderId="12" xfId="0" applyFont="1" applyFill="1" applyBorder="1" applyAlignment="1">
      <alignment horizontal="center" vertical="center"/>
    </xf>
    <xf numFmtId="0" fontId="0" fillId="0" borderId="17"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24" fillId="0" borderId="19" xfId="0" applyNumberFormat="1" applyFont="1" applyFill="1" applyBorder="1" applyAlignment="1">
      <alignment horizontal="center" vertical="center" wrapText="1"/>
    </xf>
    <xf numFmtId="0" fontId="24" fillId="0" borderId="18" xfId="0" applyNumberFormat="1" applyFont="1" applyFill="1" applyBorder="1" applyAlignment="1">
      <alignment horizontal="center" vertical="center" wrapText="1"/>
    </xf>
    <xf numFmtId="0" fontId="25" fillId="0" borderId="4" xfId="0" applyFont="1" applyFill="1" applyBorder="1" applyAlignment="1">
      <alignment horizontal="center" vertical="center"/>
    </xf>
    <xf numFmtId="0" fontId="0" fillId="0" borderId="19" xfId="0" applyFont="1" applyFill="1" applyBorder="1" applyAlignment="1">
      <alignment horizontal="center" vertical="center" wrapText="1"/>
    </xf>
    <xf numFmtId="0" fontId="11" fillId="0" borderId="0" xfId="55" applyFont="1" applyFill="1" applyAlignment="1"/>
    <xf numFmtId="0" fontId="12" fillId="0" borderId="0" xfId="55" applyFont="1" applyFill="1" applyAlignment="1"/>
    <xf numFmtId="0" fontId="11" fillId="0" borderId="0" xfId="55" applyFont="1" applyFill="1" applyAlignment="1">
      <alignment horizontal="center" vertical="center"/>
    </xf>
    <xf numFmtId="0" fontId="26" fillId="0" borderId="0" xfId="55" applyFont="1" applyFill="1" applyAlignment="1"/>
    <xf numFmtId="0" fontId="13" fillId="0" borderId="0" xfId="55" applyFont="1" applyFill="1" applyAlignment="1"/>
    <xf numFmtId="0" fontId="15" fillId="0" borderId="0" xfId="55" applyNumberFormat="1" applyFont="1" applyFill="1" applyAlignment="1" applyProtection="1">
      <alignment horizontal="center" vertical="center"/>
    </xf>
    <xf numFmtId="0" fontId="27" fillId="0" borderId="6" xfId="55" applyNumberFormat="1" applyFont="1" applyFill="1" applyBorder="1" applyAlignment="1" applyProtection="1">
      <alignment vertical="center"/>
    </xf>
    <xf numFmtId="0" fontId="13" fillId="0" borderId="4" xfId="55" applyNumberFormat="1" applyFont="1" applyFill="1" applyBorder="1" applyAlignment="1" applyProtection="1">
      <alignment horizontal="distributed" vertical="center" wrapText="1" indent="6"/>
    </xf>
    <xf numFmtId="0" fontId="13" fillId="0" borderId="4" xfId="55" applyNumberFormat="1" applyFont="1" applyFill="1" applyBorder="1" applyAlignment="1" applyProtection="1">
      <alignment horizontal="center" vertical="center" wrapText="1"/>
    </xf>
    <xf numFmtId="3" fontId="13" fillId="0" borderId="4" xfId="55" applyNumberFormat="1" applyFont="1" applyFill="1" applyBorder="1" applyAlignment="1" applyProtection="1">
      <alignment horizontal="center" vertical="center"/>
    </xf>
    <xf numFmtId="0" fontId="13" fillId="0" borderId="4" xfId="55" applyFont="1" applyFill="1" applyBorder="1" applyAlignment="1">
      <alignment horizontal="center" vertical="center"/>
    </xf>
    <xf numFmtId="0" fontId="13" fillId="0" borderId="5" xfId="0" applyFont="1" applyFill="1" applyBorder="1" applyAlignment="1" applyProtection="1">
      <alignment horizontal="center" vertical="center"/>
    </xf>
    <xf numFmtId="0" fontId="19" fillId="0" borderId="5" xfId="0" applyFont="1" applyFill="1" applyBorder="1" applyAlignment="1" applyProtection="1">
      <alignment horizontal="center" vertical="center"/>
    </xf>
    <xf numFmtId="0" fontId="28" fillId="0" borderId="5" xfId="0" applyFont="1" applyFill="1" applyBorder="1" applyAlignment="1" applyProtection="1">
      <alignment horizontal="center" vertical="center"/>
    </xf>
    <xf numFmtId="0" fontId="13" fillId="0" borderId="0" xfId="55" applyNumberFormat="1" applyFont="1" applyFill="1" applyBorder="1" applyAlignment="1" applyProtection="1">
      <alignment horizontal="center" vertical="center"/>
    </xf>
    <xf numFmtId="0" fontId="11" fillId="0" borderId="0" xfId="55" applyNumberFormat="1" applyFont="1" applyFill="1" applyAlignment="1" applyProtection="1">
      <alignment horizontal="right" vertical="center"/>
    </xf>
    <xf numFmtId="0" fontId="11" fillId="0" borderId="0" xfId="55" applyFont="1" applyFill="1" applyAlignment="1">
      <alignment horizontal="center"/>
    </xf>
    <xf numFmtId="0" fontId="11" fillId="0" borderId="6" xfId="55"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protection locked="0"/>
    </xf>
    <xf numFmtId="3" fontId="13" fillId="0" borderId="4" xfId="0" applyNumberFormat="1" applyFont="1" applyFill="1" applyBorder="1" applyAlignment="1" applyProtection="1">
      <alignment horizontal="center" vertical="center" wrapText="1"/>
      <protection locked="0"/>
    </xf>
    <xf numFmtId="3" fontId="11" fillId="0" borderId="4" xfId="55" applyNumberFormat="1"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protection locked="0"/>
    </xf>
    <xf numFmtId="0" fontId="11" fillId="0" borderId="4" xfId="55" applyFont="1" applyFill="1" applyBorder="1" applyAlignment="1">
      <alignment horizontal="center" vertical="center"/>
    </xf>
    <xf numFmtId="0" fontId="0" fillId="3" borderId="0" xfId="0" applyFill="1" applyBorder="1" applyAlignment="1"/>
    <xf numFmtId="0" fontId="12" fillId="4" borderId="0" xfId="0" applyFont="1" applyFill="1" applyAlignment="1">
      <alignment vertical="center"/>
    </xf>
    <xf numFmtId="0" fontId="11" fillId="4" borderId="0" xfId="0" applyFont="1" applyFill="1" applyAlignment="1">
      <alignment vertical="center"/>
    </xf>
    <xf numFmtId="0" fontId="13" fillId="4" borderId="0" xfId="0" applyFont="1" applyFill="1" applyAlignment="1">
      <alignment vertical="center"/>
    </xf>
    <xf numFmtId="0" fontId="11" fillId="4" borderId="0" xfId="0" applyFont="1" applyFill="1" applyAlignment="1">
      <alignment horizontal="center" vertical="center"/>
    </xf>
    <xf numFmtId="0" fontId="29" fillId="4" borderId="0" xfId="0" applyFont="1" applyFill="1" applyAlignment="1">
      <alignment horizontal="center" vertical="center"/>
    </xf>
    <xf numFmtId="0" fontId="9" fillId="3" borderId="0" xfId="0" applyFont="1" applyFill="1" applyAlignment="1">
      <alignment horizontal="center" vertical="center"/>
    </xf>
    <xf numFmtId="0" fontId="11" fillId="3" borderId="0" xfId="0" applyFont="1" applyFill="1" applyAlignment="1">
      <alignment vertical="center"/>
    </xf>
    <xf numFmtId="0" fontId="29" fillId="3" borderId="0" xfId="0" applyFont="1" applyFill="1" applyAlignment="1">
      <alignment horizontal="center" vertical="center"/>
    </xf>
    <xf numFmtId="0" fontId="15" fillId="4" borderId="0" xfId="0" applyFont="1" applyFill="1" applyAlignment="1">
      <alignment horizontal="center" vertical="center"/>
    </xf>
    <xf numFmtId="0" fontId="30" fillId="4" borderId="0" xfId="0" applyFont="1" applyFill="1" applyAlignment="1">
      <alignment horizontal="center" vertical="center"/>
    </xf>
    <xf numFmtId="0" fontId="11" fillId="4" borderId="0" xfId="0" applyFont="1" applyFill="1" applyBorder="1" applyAlignment="1">
      <alignment vertical="center"/>
    </xf>
    <xf numFmtId="0" fontId="13" fillId="4" borderId="4" xfId="0" applyFont="1" applyFill="1" applyBorder="1" applyAlignment="1">
      <alignment horizontal="center" vertical="center"/>
    </xf>
    <xf numFmtId="0" fontId="21" fillId="4" borderId="4" xfId="0" applyFont="1" applyFill="1" applyBorder="1" applyAlignment="1">
      <alignment horizontal="center" vertical="center"/>
    </xf>
    <xf numFmtId="0" fontId="13" fillId="4" borderId="4" xfId="0" applyFont="1" applyFill="1" applyBorder="1" applyAlignment="1">
      <alignment horizontal="center" vertical="center" wrapText="1"/>
    </xf>
    <xf numFmtId="0" fontId="11" fillId="4" borderId="4" xfId="0" applyFont="1" applyFill="1" applyBorder="1" applyAlignment="1">
      <alignment horizontal="center" vertical="center"/>
    </xf>
    <xf numFmtId="0" fontId="11" fillId="4" borderId="4" xfId="0" applyFont="1" applyFill="1" applyBorder="1" applyAlignment="1">
      <alignment vertical="center"/>
    </xf>
    <xf numFmtId="0" fontId="0" fillId="5" borderId="4" xfId="0" applyFont="1" applyFill="1" applyBorder="1" applyAlignment="1">
      <alignment horizontal="center" vertical="center"/>
    </xf>
    <xf numFmtId="0" fontId="11" fillId="4" borderId="5" xfId="0" applyFont="1" applyFill="1" applyBorder="1" applyAlignment="1" applyProtection="1">
      <alignment horizontal="center" vertical="center"/>
    </xf>
    <xf numFmtId="176" fontId="11" fillId="4" borderId="4" xfId="0" applyNumberFormat="1" applyFont="1" applyFill="1" applyBorder="1" applyAlignment="1" applyProtection="1">
      <alignment vertical="center"/>
      <protection locked="0"/>
    </xf>
    <xf numFmtId="0" fontId="11" fillId="4" borderId="4" xfId="0" applyFont="1" applyFill="1" applyBorder="1" applyAlignment="1">
      <alignment horizontal="left" vertical="center"/>
    </xf>
    <xf numFmtId="0" fontId="11" fillId="5" borderId="4" xfId="0" applyFont="1" applyFill="1" applyBorder="1" applyAlignment="1">
      <alignment horizontal="center" vertical="center"/>
    </xf>
    <xf numFmtId="0" fontId="13" fillId="4" borderId="5" xfId="0" applyFont="1" applyFill="1" applyBorder="1" applyAlignment="1" applyProtection="1">
      <alignment horizontal="center" vertical="center"/>
    </xf>
    <xf numFmtId="0" fontId="11" fillId="4" borderId="0" xfId="0" applyFont="1" applyFill="1" applyBorder="1" applyAlignment="1">
      <alignment horizontal="right" vertical="center"/>
    </xf>
    <xf numFmtId="0" fontId="13" fillId="4" borderId="4" xfId="0" applyFont="1" applyFill="1" applyBorder="1" applyAlignment="1">
      <alignment vertical="center"/>
    </xf>
    <xf numFmtId="0" fontId="11" fillId="5" borderId="4" xfId="0" applyFont="1" applyFill="1" applyBorder="1" applyAlignment="1">
      <alignment vertical="center"/>
    </xf>
    <xf numFmtId="0" fontId="31" fillId="0" borderId="0" xfId="0" applyFont="1" applyFill="1" applyBorder="1" applyAlignment="1"/>
    <xf numFmtId="0" fontId="2" fillId="0" borderId="0" xfId="0" applyFont="1" applyFill="1" applyBorder="1" applyAlignment="1"/>
    <xf numFmtId="0" fontId="2" fillId="0" borderId="0" xfId="0" applyFont="1" applyFill="1"/>
    <xf numFmtId="0" fontId="31" fillId="0" borderId="0" xfId="0" applyFont="1" applyFill="1"/>
    <xf numFmtId="0" fontId="11" fillId="0" borderId="0" xfId="0" applyFont="1" applyFill="1" applyAlignment="1">
      <alignment horizontal="center" vertical="center" wrapText="1"/>
    </xf>
    <xf numFmtId="0" fontId="13" fillId="0" borderId="4" xfId="0" applyFont="1" applyFill="1" applyBorder="1" applyAlignment="1">
      <alignment horizontal="left" vertical="center"/>
    </xf>
    <xf numFmtId="176" fontId="2" fillId="0" borderId="4" xfId="0" applyNumberFormat="1" applyFont="1" applyFill="1" applyBorder="1" applyAlignment="1" applyProtection="1">
      <alignment horizontal="left" vertical="center"/>
      <protection locked="0"/>
    </xf>
    <xf numFmtId="0" fontId="32" fillId="0" borderId="4" xfId="0" applyFont="1" applyFill="1" applyBorder="1" applyAlignment="1">
      <alignment horizontal="center" vertical="center" wrapText="1"/>
    </xf>
    <xf numFmtId="0" fontId="33" fillId="0" borderId="5" xfId="0"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177" fontId="2" fillId="0" borderId="4" xfId="0" applyNumberFormat="1" applyFont="1" applyFill="1" applyBorder="1" applyAlignment="1" applyProtection="1">
      <alignment horizontal="left" vertical="center"/>
      <protection locked="0"/>
    </xf>
    <xf numFmtId="0" fontId="11" fillId="0" borderId="4" xfId="0" applyFont="1" applyFill="1" applyBorder="1" applyAlignment="1">
      <alignment horizontal="left" vertical="center"/>
    </xf>
    <xf numFmtId="177" fontId="11" fillId="0" borderId="4" xfId="0" applyNumberFormat="1" applyFont="1" applyFill="1" applyBorder="1" applyAlignment="1" applyProtection="1">
      <alignment horizontal="left" vertical="center"/>
      <protection locked="0"/>
    </xf>
    <xf numFmtId="0" fontId="19" fillId="0" borderId="5" xfId="0" applyFont="1" applyFill="1" applyBorder="1" applyAlignment="1" applyProtection="1">
      <alignment horizontal="center" vertical="center" wrapText="1"/>
    </xf>
    <xf numFmtId="176" fontId="13" fillId="0" borderId="4" xfId="0" applyNumberFormat="1" applyFont="1" applyFill="1" applyBorder="1" applyAlignment="1" applyProtection="1">
      <alignment horizontal="left" vertical="center"/>
      <protection locked="0"/>
    </xf>
    <xf numFmtId="0" fontId="33" fillId="0" borderId="5" xfId="0" applyFont="1" applyFill="1" applyBorder="1" applyAlignment="1" applyProtection="1">
      <alignment vertical="center"/>
    </xf>
    <xf numFmtId="0" fontId="34" fillId="0" borderId="5" xfId="0" applyFont="1" applyFill="1" applyBorder="1" applyAlignment="1" applyProtection="1">
      <alignment vertical="center"/>
    </xf>
    <xf numFmtId="0" fontId="33" fillId="0" borderId="5" xfId="0" applyFont="1" applyFill="1" applyBorder="1" applyAlignment="1" applyProtection="1">
      <alignment vertical="center" wrapText="1"/>
    </xf>
    <xf numFmtId="177" fontId="33" fillId="0" borderId="5" xfId="0" applyNumberFormat="1" applyFont="1" applyFill="1" applyBorder="1" applyAlignment="1" applyProtection="1">
      <alignment horizontal="left" vertical="center"/>
      <protection locked="0"/>
    </xf>
    <xf numFmtId="176" fontId="33" fillId="0" borderId="5" xfId="0" applyNumberFormat="1" applyFont="1" applyFill="1" applyBorder="1" applyAlignment="1" applyProtection="1">
      <alignment horizontal="left" vertical="center"/>
      <protection locked="0"/>
    </xf>
    <xf numFmtId="0" fontId="11" fillId="0" borderId="0" xfId="0" applyFont="1" applyFill="1" applyAlignment="1">
      <alignment horizontal="right" vertical="center" wrapText="1"/>
    </xf>
    <xf numFmtId="0" fontId="33" fillId="2" borderId="5" xfId="0" applyFont="1" applyFill="1" applyBorder="1" applyAlignment="1" applyProtection="1">
      <alignment vertical="center" wrapText="1"/>
    </xf>
    <xf numFmtId="0" fontId="33" fillId="2" borderId="5" xfId="0" applyFont="1" applyFill="1" applyBorder="1" applyAlignment="1" applyProtection="1">
      <alignment vertical="center"/>
    </xf>
    <xf numFmtId="0" fontId="34" fillId="2" borderId="5" xfId="0" applyFont="1" applyFill="1" applyBorder="1" applyAlignment="1" applyProtection="1">
      <alignment vertical="center"/>
    </xf>
    <xf numFmtId="0" fontId="35" fillId="0" borderId="5" xfId="0" applyFont="1" applyFill="1" applyBorder="1" applyAlignment="1" applyProtection="1">
      <alignment vertical="center" wrapText="1"/>
    </xf>
    <xf numFmtId="0" fontId="2" fillId="0" borderId="5" xfId="0" applyFont="1" applyFill="1" applyBorder="1" applyAlignment="1" applyProtection="1">
      <alignment vertical="center" wrapText="1"/>
    </xf>
    <xf numFmtId="176" fontId="11" fillId="0" borderId="4" xfId="0" applyNumberFormat="1" applyFont="1" applyFill="1" applyBorder="1" applyAlignment="1" applyProtection="1">
      <alignment horizontal="left" vertical="center"/>
      <protection locked="0"/>
    </xf>
    <xf numFmtId="0" fontId="12" fillId="4" borderId="0" xfId="0" applyFont="1" applyFill="1" applyAlignment="1" applyProtection="1">
      <alignment vertical="center"/>
      <protection locked="0"/>
    </xf>
    <xf numFmtId="0" fontId="12" fillId="3" borderId="0" xfId="0" applyFont="1" applyFill="1" applyAlignment="1" applyProtection="1">
      <alignment vertical="center"/>
      <protection locked="0"/>
    </xf>
    <xf numFmtId="0" fontId="11" fillId="4" borderId="0" xfId="0" applyFont="1" applyFill="1" applyAlignment="1" applyProtection="1">
      <alignment vertical="center"/>
      <protection locked="0"/>
    </xf>
    <xf numFmtId="0" fontId="16" fillId="4" borderId="0" xfId="0" applyFont="1" applyFill="1" applyAlignment="1" applyProtection="1">
      <alignment vertical="center"/>
      <protection locked="0"/>
    </xf>
    <xf numFmtId="0" fontId="36" fillId="3" borderId="0" xfId="0" applyFont="1" applyFill="1" applyAlignment="1" applyProtection="1">
      <alignment vertical="center"/>
      <protection locked="0"/>
    </xf>
    <xf numFmtId="0" fontId="11" fillId="4" borderId="0" xfId="0" applyFont="1" applyFill="1" applyAlignment="1" applyProtection="1">
      <alignment horizontal="center" vertical="center"/>
      <protection locked="0"/>
    </xf>
    <xf numFmtId="0" fontId="15" fillId="4" borderId="0" xfId="0" applyFont="1" applyFill="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13" fillId="4" borderId="15" xfId="0" applyFont="1" applyFill="1" applyBorder="1" applyAlignment="1" applyProtection="1">
      <alignment horizontal="center" vertical="center"/>
      <protection locked="0"/>
    </xf>
    <xf numFmtId="0" fontId="13" fillId="4" borderId="14" xfId="0" applyFont="1" applyFill="1" applyBorder="1" applyAlignment="1" applyProtection="1">
      <alignment horizontal="center" vertical="center"/>
      <protection locked="0"/>
    </xf>
    <xf numFmtId="0" fontId="13" fillId="4" borderId="9" xfId="0" applyFont="1" applyFill="1" applyBorder="1" applyAlignment="1" applyProtection="1">
      <alignment horizontal="center" vertical="center"/>
      <protection locked="0"/>
    </xf>
    <xf numFmtId="0" fontId="13" fillId="4" borderId="9" xfId="0" applyFont="1" applyFill="1" applyBorder="1" applyAlignment="1">
      <alignment horizontal="center" vertical="center" wrapText="1"/>
    </xf>
    <xf numFmtId="0" fontId="13" fillId="4" borderId="4"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13" fillId="4" borderId="12" xfId="0" applyFont="1" applyFill="1" applyBorder="1" applyAlignment="1">
      <alignment horizontal="center" vertical="center" wrapText="1"/>
    </xf>
    <xf numFmtId="0" fontId="13" fillId="4" borderId="12" xfId="53" applyFont="1" applyFill="1" applyBorder="1" applyAlignment="1">
      <alignment horizontal="center" vertical="center" wrapText="1"/>
    </xf>
    <xf numFmtId="0" fontId="13" fillId="4" borderId="4" xfId="53" applyFont="1" applyFill="1" applyBorder="1" applyAlignment="1">
      <alignment horizontal="center" vertical="center" wrapText="1"/>
    </xf>
    <xf numFmtId="0" fontId="13" fillId="5" borderId="4" xfId="0" applyFont="1" applyFill="1" applyBorder="1" applyAlignment="1" applyProtection="1">
      <alignment horizontal="left" vertical="center"/>
      <protection locked="0"/>
    </xf>
    <xf numFmtId="0" fontId="13" fillId="5" borderId="4" xfId="0" applyFont="1" applyFill="1" applyBorder="1" applyAlignment="1" applyProtection="1">
      <alignment horizontal="center" vertical="center"/>
      <protection locked="0"/>
    </xf>
    <xf numFmtId="178" fontId="13" fillId="5" borderId="4" xfId="0" applyNumberFormat="1" applyFont="1" applyFill="1" applyBorder="1" applyAlignment="1" applyProtection="1">
      <alignment vertical="center"/>
      <protection locked="0"/>
    </xf>
    <xf numFmtId="1" fontId="13" fillId="5" borderId="4" xfId="0" applyNumberFormat="1" applyFont="1" applyFill="1" applyBorder="1" applyAlignment="1" applyProtection="1">
      <alignment vertical="center"/>
      <protection locked="0"/>
    </xf>
    <xf numFmtId="1" fontId="13" fillId="5" borderId="4" xfId="0" applyNumberFormat="1" applyFont="1" applyFill="1" applyBorder="1" applyAlignment="1" applyProtection="1">
      <alignment horizontal="center" vertical="center"/>
      <protection locked="0"/>
    </xf>
    <xf numFmtId="1" fontId="11" fillId="5" borderId="4" xfId="0" applyNumberFormat="1" applyFont="1" applyFill="1" applyBorder="1" applyAlignment="1" applyProtection="1">
      <alignment horizontal="left" vertical="center"/>
      <protection locked="0"/>
    </xf>
    <xf numFmtId="1" fontId="11" fillId="5" borderId="4" xfId="0" applyNumberFormat="1" applyFont="1" applyFill="1" applyBorder="1" applyAlignment="1" applyProtection="1">
      <alignment horizontal="center" vertical="center"/>
      <protection locked="0"/>
    </xf>
    <xf numFmtId="1" fontId="11" fillId="4" borderId="4" xfId="0" applyNumberFormat="1" applyFont="1" applyFill="1" applyBorder="1" applyAlignment="1" applyProtection="1">
      <alignment horizontal="left" vertical="center"/>
      <protection locked="0"/>
    </xf>
    <xf numFmtId="1" fontId="11" fillId="4" borderId="4" xfId="0" applyNumberFormat="1" applyFont="1" applyFill="1" applyBorder="1" applyAlignment="1" applyProtection="1">
      <alignment horizontal="center" vertical="center"/>
      <protection locked="0"/>
    </xf>
    <xf numFmtId="1" fontId="11" fillId="4" borderId="4" xfId="0" applyNumberFormat="1" applyFont="1" applyFill="1" applyBorder="1" applyAlignment="1" applyProtection="1">
      <alignment vertical="center"/>
      <protection locked="0"/>
    </xf>
    <xf numFmtId="1" fontId="16" fillId="4" borderId="5" xfId="0" applyNumberFormat="1" applyFont="1" applyFill="1" applyBorder="1" applyAlignment="1" applyProtection="1">
      <alignment horizontal="center" vertical="center"/>
      <protection locked="0"/>
    </xf>
    <xf numFmtId="1" fontId="16" fillId="3" borderId="5" xfId="0" applyNumberFormat="1"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1" fontId="11" fillId="5" borderId="4" xfId="0" applyNumberFormat="1" applyFont="1" applyFill="1" applyBorder="1" applyAlignment="1" applyProtection="1">
      <alignment vertical="center"/>
      <protection locked="0"/>
    </xf>
    <xf numFmtId="0" fontId="11" fillId="4" borderId="4" xfId="0" applyNumberFormat="1" applyFont="1" applyFill="1" applyBorder="1" applyAlignment="1" applyProtection="1">
      <alignment vertical="center"/>
      <protection locked="0"/>
    </xf>
    <xf numFmtId="0" fontId="16" fillId="4" borderId="5" xfId="0" applyFont="1" applyFill="1" applyBorder="1" applyAlignment="1" applyProtection="1">
      <alignment horizontal="center" vertical="center"/>
      <protection locked="0"/>
    </xf>
    <xf numFmtId="3" fontId="11" fillId="4" borderId="4" xfId="0" applyNumberFormat="1" applyFont="1" applyFill="1" applyBorder="1" applyAlignment="1" applyProtection="1">
      <alignment vertical="center"/>
      <protection locked="0"/>
    </xf>
    <xf numFmtId="3" fontId="16" fillId="4" borderId="5" xfId="0" applyNumberFormat="1" applyFont="1" applyFill="1" applyBorder="1" applyAlignment="1" applyProtection="1">
      <alignment horizontal="center" vertical="center"/>
      <protection locked="0"/>
    </xf>
    <xf numFmtId="3" fontId="11" fillId="4" borderId="4" xfId="0" applyNumberFormat="1" applyFont="1" applyFill="1" applyBorder="1" applyAlignment="1" applyProtection="1">
      <alignment horizontal="center" vertical="center"/>
      <protection locked="0"/>
    </xf>
    <xf numFmtId="0" fontId="11" fillId="4" borderId="4" xfId="0" applyNumberFormat="1" applyFont="1" applyFill="1" applyBorder="1" applyAlignment="1" applyProtection="1">
      <alignment horizontal="center" vertical="center"/>
      <protection locked="0"/>
    </xf>
    <xf numFmtId="3" fontId="11" fillId="0" borderId="4" xfId="0" applyNumberFormat="1" applyFont="1" applyFill="1" applyBorder="1" applyAlignment="1" applyProtection="1">
      <alignment vertical="center"/>
      <protection locked="0"/>
    </xf>
    <xf numFmtId="0" fontId="11" fillId="4" borderId="4" xfId="0" applyFont="1" applyFill="1" applyBorder="1" applyAlignment="1" applyProtection="1">
      <alignment vertical="center" wrapText="1"/>
      <protection locked="0"/>
    </xf>
    <xf numFmtId="0" fontId="16" fillId="4" borderId="5" xfId="0" applyFont="1" applyFill="1" applyBorder="1" applyAlignment="1" applyProtection="1">
      <alignment horizontal="center" vertical="center" wrapText="1"/>
      <protection locked="0"/>
    </xf>
    <xf numFmtId="0" fontId="16" fillId="3" borderId="5" xfId="0" applyFont="1" applyFill="1" applyBorder="1" applyAlignment="1" applyProtection="1">
      <alignment horizontal="center" vertical="center" wrapText="1"/>
      <protection locked="0"/>
    </xf>
    <xf numFmtId="3" fontId="11" fillId="5" borderId="4" xfId="0" applyNumberFormat="1" applyFont="1" applyFill="1" applyBorder="1" applyAlignment="1" applyProtection="1">
      <alignment vertical="center"/>
      <protection locked="0"/>
    </xf>
    <xf numFmtId="3" fontId="11" fillId="5" borderId="4" xfId="0" applyNumberFormat="1" applyFont="1" applyFill="1" applyBorder="1" applyAlignment="1" applyProtection="1">
      <alignment horizontal="center" vertical="center"/>
      <protection locked="0"/>
    </xf>
    <xf numFmtId="0" fontId="19" fillId="4" borderId="4" xfId="0" applyFont="1" applyFill="1" applyBorder="1" applyAlignment="1" applyProtection="1">
      <alignment horizontal="center" vertical="center"/>
      <protection locked="0"/>
    </xf>
    <xf numFmtId="3" fontId="11" fillId="4" borderId="9" xfId="0" applyNumberFormat="1" applyFont="1" applyFill="1" applyBorder="1" applyAlignment="1" applyProtection="1">
      <alignment vertical="center"/>
      <protection locked="0"/>
    </xf>
    <xf numFmtId="3" fontId="11" fillId="4" borderId="9" xfId="0" applyNumberFormat="1" applyFont="1" applyFill="1" applyBorder="1" applyAlignment="1" applyProtection="1">
      <alignment horizontal="center" vertical="center"/>
      <protection locked="0"/>
    </xf>
    <xf numFmtId="0" fontId="11" fillId="4" borderId="4" xfId="0" applyFont="1" applyFill="1" applyBorder="1" applyAlignment="1" applyProtection="1">
      <alignment vertical="center"/>
      <protection locked="0"/>
    </xf>
    <xf numFmtId="178" fontId="11" fillId="4" borderId="13" xfId="0" applyNumberFormat="1" applyFont="1" applyFill="1" applyBorder="1" applyAlignment="1" applyProtection="1">
      <alignment vertical="center"/>
      <protection locked="0"/>
    </xf>
    <xf numFmtId="3" fontId="11" fillId="4" borderId="8" xfId="0" applyNumberFormat="1" applyFont="1" applyFill="1" applyBorder="1" applyAlignment="1" applyProtection="1">
      <alignment horizontal="center" vertical="center"/>
      <protection locked="0"/>
    </xf>
    <xf numFmtId="0" fontId="11" fillId="5" borderId="4" xfId="0" applyFont="1" applyFill="1" applyBorder="1" applyAlignment="1" applyProtection="1">
      <alignment vertical="center"/>
      <protection locked="0"/>
    </xf>
    <xf numFmtId="0" fontId="11" fillId="5" borderId="4"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3" fontId="11" fillId="5" borderId="9" xfId="0" applyNumberFormat="1" applyFont="1" applyFill="1" applyBorder="1" applyAlignment="1" applyProtection="1">
      <alignment vertical="center"/>
      <protection locked="0"/>
    </xf>
    <xf numFmtId="3" fontId="11" fillId="5" borderId="8" xfId="0" applyNumberFormat="1" applyFont="1" applyFill="1" applyBorder="1" applyAlignment="1" applyProtection="1">
      <alignment horizontal="center" vertical="center"/>
      <protection locked="0"/>
    </xf>
    <xf numFmtId="3" fontId="16" fillId="4" borderId="20" xfId="0" applyNumberFormat="1" applyFont="1" applyFill="1" applyBorder="1" applyAlignment="1" applyProtection="1">
      <alignment horizontal="center" vertical="center"/>
      <protection locked="0"/>
    </xf>
    <xf numFmtId="0" fontId="11" fillId="5" borderId="4" xfId="0" applyFont="1" applyFill="1" applyBorder="1" applyAlignment="1" applyProtection="1">
      <alignment horizontal="left" vertical="center" wrapText="1"/>
      <protection locked="0"/>
    </xf>
    <xf numFmtId="0" fontId="11" fillId="5" borderId="4" xfId="0" applyFont="1" applyFill="1" applyBorder="1" applyAlignment="1" applyProtection="1">
      <alignment horizontal="center" vertical="center" wrapText="1"/>
      <protection locked="0"/>
    </xf>
    <xf numFmtId="1" fontId="17" fillId="4" borderId="4" xfId="0" applyNumberFormat="1" applyFont="1" applyFill="1" applyBorder="1" applyAlignment="1" applyProtection="1">
      <alignment vertical="center"/>
      <protection locked="0"/>
    </xf>
    <xf numFmtId="178" fontId="11" fillId="4" borderId="4" xfId="0" applyNumberFormat="1" applyFont="1" applyFill="1" applyBorder="1" applyAlignment="1" applyProtection="1">
      <alignment vertical="center"/>
      <protection locked="0"/>
    </xf>
    <xf numFmtId="0" fontId="13" fillId="5" borderId="4" xfId="0" applyFont="1" applyFill="1" applyBorder="1" applyAlignment="1" applyProtection="1">
      <alignment horizontal="distributed" vertical="center"/>
      <protection locked="0"/>
    </xf>
    <xf numFmtId="0" fontId="11" fillId="4" borderId="0" xfId="0" applyFont="1" applyFill="1" applyBorder="1" applyAlignment="1" applyProtection="1">
      <alignment vertical="center"/>
      <protection locked="0"/>
    </xf>
    <xf numFmtId="0" fontId="0" fillId="0" borderId="0" xfId="0" applyFill="1" applyAlignment="1">
      <alignment horizontal="center"/>
    </xf>
    <xf numFmtId="0" fontId="0" fillId="0" borderId="0" xfId="0" applyFill="1"/>
    <xf numFmtId="0" fontId="9" fillId="0" borderId="0" xfId="0" applyFont="1" applyFill="1" applyAlignment="1">
      <alignment horizontal="center" vertical="center"/>
    </xf>
    <xf numFmtId="0" fontId="11" fillId="0" borderId="0" xfId="0" applyFont="1" applyFill="1" applyAlignment="1">
      <alignment horizontal="right" vertical="center"/>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9"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4" xfId="53" applyFont="1" applyFill="1" applyBorder="1" applyAlignment="1">
      <alignment horizontal="center" vertical="center" wrapText="1"/>
    </xf>
    <xf numFmtId="0" fontId="11" fillId="0" borderId="14" xfId="0" applyFont="1" applyFill="1" applyBorder="1" applyAlignment="1">
      <alignment vertical="center"/>
    </xf>
    <xf numFmtId="0" fontId="4" fillId="6"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178" fontId="11" fillId="0" borderId="4" xfId="0" applyNumberFormat="1" applyFont="1" applyFill="1" applyBorder="1" applyAlignment="1">
      <alignment vertical="center"/>
    </xf>
    <xf numFmtId="179" fontId="37" fillId="6" borderId="2" xfId="0" applyNumberFormat="1" applyFont="1" applyFill="1" applyBorder="1" applyAlignment="1" applyProtection="1">
      <alignment horizontal="center" vertical="center"/>
      <protection locked="0"/>
    </xf>
    <xf numFmtId="179" fontId="4" fillId="6" borderId="2" xfId="0" applyNumberFormat="1" applyFont="1" applyFill="1" applyBorder="1" applyAlignment="1" applyProtection="1">
      <alignment horizontal="center" vertical="center"/>
      <protection locked="0"/>
    </xf>
    <xf numFmtId="0" fontId="11" fillId="0" borderId="15" xfId="0" applyFont="1" applyFill="1" applyBorder="1" applyAlignment="1">
      <alignment vertical="center"/>
    </xf>
    <xf numFmtId="179" fontId="4" fillId="0" borderId="2" xfId="0" applyNumberFormat="1" applyFont="1" applyFill="1" applyBorder="1" applyAlignment="1" applyProtection="1">
      <alignment horizontal="center" vertical="center"/>
      <protection locked="0"/>
    </xf>
    <xf numFmtId="179" fontId="4" fillId="0" borderId="2" xfId="0" applyNumberFormat="1" applyFont="1" applyFill="1" applyBorder="1" applyAlignment="1" applyProtection="1">
      <alignment horizontal="center"/>
      <protection locked="0"/>
    </xf>
    <xf numFmtId="180" fontId="38" fillId="3" borderId="4" xfId="0" applyNumberFormat="1" applyFont="1" applyFill="1" applyBorder="1" applyAlignment="1" applyProtection="1">
      <alignment horizontal="center" vertical="center" shrinkToFit="1"/>
      <protection locked="0"/>
    </xf>
    <xf numFmtId="180" fontId="39" fillId="3" borderId="4" xfId="53" applyNumberFormat="1" applyFont="1" applyFill="1" applyBorder="1" applyAlignment="1" applyProtection="1">
      <alignment horizontal="center" vertical="center" shrinkToFit="1"/>
      <protection locked="0"/>
    </xf>
    <xf numFmtId="0" fontId="13" fillId="0" borderId="14" xfId="0" applyFont="1" applyFill="1" applyBorder="1" applyAlignment="1">
      <alignment horizontal="distributed" vertical="center"/>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180" fontId="38" fillId="3" borderId="4" xfId="53" applyNumberFormat="1" applyFont="1" applyFill="1" applyBorder="1" applyAlignment="1" applyProtection="1">
      <alignment horizontal="center" vertical="center" shrinkToFit="1"/>
      <protection locked="0"/>
    </xf>
    <xf numFmtId="180" fontId="40" fillId="6" borderId="2" xfId="0" applyNumberFormat="1" applyFont="1" applyFill="1" applyBorder="1" applyAlignment="1" applyProtection="1">
      <alignment horizontal="center" vertical="center"/>
      <protection locked="0"/>
    </xf>
    <xf numFmtId="9" fontId="11" fillId="0" borderId="4"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xf numFmtId="0" fontId="13" fillId="0" borderId="13" xfId="0" applyFont="1" applyFill="1" applyBorder="1" applyAlignment="1">
      <alignment horizontal="distributed" vertical="center"/>
    </xf>
    <xf numFmtId="0" fontId="0" fillId="3" borderId="0" xfId="0" applyFill="1" applyAlignment="1" applyProtection="1">
      <alignment vertical="center"/>
      <protection locked="0"/>
    </xf>
    <xf numFmtId="0" fontId="41" fillId="3" borderId="0" xfId="0" applyFont="1" applyFill="1" applyAlignment="1" applyProtection="1">
      <alignment vertical="center"/>
      <protection locked="0"/>
    </xf>
    <xf numFmtId="0" fontId="42" fillId="3" borderId="0" xfId="0" applyFont="1" applyFill="1" applyAlignment="1" applyProtection="1">
      <alignment horizontal="center" vertical="center"/>
      <protection locked="0"/>
    </xf>
    <xf numFmtId="0" fontId="41" fillId="3" borderId="0" xfId="0" applyFont="1" applyFill="1" applyAlignment="1" applyProtection="1">
      <alignment horizontal="left" vertical="center"/>
      <protection locked="0"/>
    </xf>
    <xf numFmtId="0" fontId="43" fillId="0" borderId="0" xfId="0" applyFont="1" applyFill="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3 2" xfId="50"/>
    <cellStyle name="常规 2 2" xfId="51"/>
    <cellStyle name="常规 10" xfId="52"/>
    <cellStyle name="常规 2" xfId="53"/>
    <cellStyle name="常规 3" xfId="54"/>
    <cellStyle name="常规 4" xfId="55"/>
    <cellStyle name="常规 5" xfId="56"/>
    <cellStyle name="Normal" xfId="57"/>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3:M13"/>
  <sheetViews>
    <sheetView tabSelected="1" workbookViewId="0">
      <selection activeCell="H17" sqref="H17"/>
    </sheetView>
  </sheetViews>
  <sheetFormatPr defaultColWidth="8.8" defaultRowHeight="15.6"/>
  <sheetData>
    <row r="13" ht="61.2" spans="1:13">
      <c r="A13" s="295" t="s">
        <v>0</v>
      </c>
      <c r="B13" s="295"/>
      <c r="C13" s="295"/>
      <c r="D13" s="295"/>
      <c r="E13" s="295"/>
      <c r="F13" s="295"/>
      <c r="G13" s="295"/>
      <c r="H13" s="295"/>
      <c r="I13" s="295"/>
      <c r="J13" s="295"/>
      <c r="K13" s="295"/>
      <c r="L13" s="295"/>
      <c r="M13" s="295"/>
    </row>
  </sheetData>
  <mergeCells count="1">
    <mergeCell ref="A13:M13"/>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XFD8"/>
  <sheetViews>
    <sheetView workbookViewId="0">
      <selection activeCell="B6" sqref="B6"/>
    </sheetView>
  </sheetViews>
  <sheetFormatPr defaultColWidth="8.25833333333333" defaultRowHeight="15.6" outlineLevelRow="7"/>
  <cols>
    <col min="1" max="2" width="21.7" style="102" customWidth="1"/>
    <col min="3" max="3" width="16.6" style="102" customWidth="1"/>
    <col min="4" max="4" width="13.9" style="102" customWidth="1"/>
    <col min="5" max="6" width="17.2" style="102" customWidth="1"/>
    <col min="7" max="7" width="11.2" style="102" customWidth="1"/>
    <col min="8" max="12" width="27" style="102" customWidth="1"/>
    <col min="13" max="16379" width="8.25833333333333" style="102"/>
  </cols>
  <sheetData>
    <row r="1" s="102" customFormat="1" ht="27" customHeight="1" spans="1:16384">
      <c r="A1" s="107" t="s">
        <v>481</v>
      </c>
      <c r="XEZ1"/>
      <c r="XFA1"/>
      <c r="XFB1"/>
      <c r="XFC1"/>
      <c r="XFD1"/>
    </row>
    <row r="2" s="103" customFormat="1" ht="35" customHeight="1" spans="1:7">
      <c r="A2" s="108" t="s">
        <v>482</v>
      </c>
      <c r="B2" s="108"/>
      <c r="C2" s="108"/>
      <c r="D2" s="108"/>
      <c r="E2" s="108"/>
      <c r="F2" s="108"/>
      <c r="G2" s="108"/>
    </row>
    <row r="3" s="104" customFormat="1" ht="26" customHeight="1" spans="1:7">
      <c r="A3" s="109"/>
      <c r="B3" s="109"/>
      <c r="C3" s="109"/>
      <c r="D3" s="109"/>
      <c r="E3" s="109"/>
      <c r="F3" s="109" t="s">
        <v>17</v>
      </c>
      <c r="G3" s="109"/>
    </row>
    <row r="4" s="104" customFormat="1" ht="39" customHeight="1" spans="1:7">
      <c r="A4" s="110" t="s">
        <v>22</v>
      </c>
      <c r="B4" s="111" t="s">
        <v>18</v>
      </c>
      <c r="C4" s="111"/>
      <c r="D4" s="111"/>
      <c r="E4" s="112"/>
      <c r="F4" s="110" t="s">
        <v>483</v>
      </c>
      <c r="G4" s="113" t="s">
        <v>484</v>
      </c>
    </row>
    <row r="5" s="105" customFormat="1" ht="44" customHeight="1" spans="1:7">
      <c r="A5" s="110"/>
      <c r="B5" s="114" t="s">
        <v>192</v>
      </c>
      <c r="C5" s="115" t="s">
        <v>485</v>
      </c>
      <c r="D5" s="115" t="s">
        <v>486</v>
      </c>
      <c r="E5" s="115" t="s">
        <v>487</v>
      </c>
      <c r="F5" s="110"/>
      <c r="G5" s="116"/>
    </row>
    <row r="6" s="106" customFormat="1" ht="79" customHeight="1" spans="1:7">
      <c r="A6" s="117" t="s">
        <v>488</v>
      </c>
      <c r="B6" s="118">
        <f>C6+D6+E6</f>
        <v>51065.85</v>
      </c>
      <c r="C6" s="119">
        <v>29442.63</v>
      </c>
      <c r="D6" s="120">
        <v>9906.56</v>
      </c>
      <c r="E6" s="120">
        <v>11716.66</v>
      </c>
      <c r="F6" s="121" t="s">
        <v>489</v>
      </c>
      <c r="G6" s="122"/>
    </row>
    <row r="7" s="102" customFormat="1" ht="13.2"/>
    <row r="8" s="102" customFormat="1" ht="13.2"/>
  </sheetData>
  <mergeCells count="5">
    <mergeCell ref="A2:G2"/>
    <mergeCell ref="B4:E4"/>
    <mergeCell ref="A4:A5"/>
    <mergeCell ref="F4:F5"/>
    <mergeCell ref="G4:G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2"/>
  <sheetViews>
    <sheetView workbookViewId="0">
      <selection activeCell="E15" sqref="E15"/>
    </sheetView>
  </sheetViews>
  <sheetFormatPr defaultColWidth="9.125" defaultRowHeight="15.6" outlineLevelCol="4"/>
  <cols>
    <col min="1" max="1" width="12.25" style="78" customWidth="1"/>
    <col min="2" max="2" width="20.3" style="77" customWidth="1"/>
    <col min="3" max="3" width="14.2" style="77" customWidth="1"/>
    <col min="4" max="4" width="12.6" style="77" customWidth="1"/>
    <col min="5" max="5" width="14.2" style="79" customWidth="1"/>
    <col min="6" max="246" width="9.125" style="80"/>
    <col min="247" max="247" width="30.125" style="80" customWidth="1"/>
    <col min="248" max="250" width="16.625" style="80" customWidth="1"/>
    <col min="251" max="251" width="30.125" style="80" customWidth="1"/>
    <col min="252" max="254" width="18" style="80" customWidth="1"/>
    <col min="255" max="259" width="9.125" style="80" hidden="1" customWidth="1"/>
    <col min="260" max="502" width="9.125" style="80"/>
    <col min="503" max="503" width="30.125" style="80" customWidth="1"/>
    <col min="504" max="506" width="16.625" style="80" customWidth="1"/>
    <col min="507" max="507" width="30.125" style="80" customWidth="1"/>
    <col min="508" max="510" width="18" style="80" customWidth="1"/>
    <col min="511" max="515" width="9.125" style="80" hidden="1" customWidth="1"/>
    <col min="516" max="758" width="9.125" style="80"/>
    <col min="759" max="759" width="30.125" style="80" customWidth="1"/>
    <col min="760" max="762" width="16.625" style="80" customWidth="1"/>
    <col min="763" max="763" width="30.125" style="80" customWidth="1"/>
    <col min="764" max="766" width="18" style="80" customWidth="1"/>
    <col min="767" max="771" width="9.125" style="80" hidden="1" customWidth="1"/>
    <col min="772" max="1014" width="9.125" style="80"/>
    <col min="1015" max="1015" width="30.125" style="80" customWidth="1"/>
    <col min="1016" max="1018" width="16.625" style="80" customWidth="1"/>
    <col min="1019" max="1019" width="30.125" style="80" customWidth="1"/>
    <col min="1020" max="1022" width="18" style="80" customWidth="1"/>
    <col min="1023" max="1027" width="9.125" style="80" hidden="1" customWidth="1"/>
    <col min="1028" max="1270" width="9.125" style="80"/>
    <col min="1271" max="1271" width="30.125" style="80" customWidth="1"/>
    <col min="1272" max="1274" width="16.625" style="80" customWidth="1"/>
    <col min="1275" max="1275" width="30.125" style="80" customWidth="1"/>
    <col min="1276" max="1278" width="18" style="80" customWidth="1"/>
    <col min="1279" max="1283" width="9.125" style="80" hidden="1" customWidth="1"/>
    <col min="1284" max="1526" width="9.125" style="80"/>
    <col min="1527" max="1527" width="30.125" style="80" customWidth="1"/>
    <col min="1528" max="1530" width="16.625" style="80" customWidth="1"/>
    <col min="1531" max="1531" width="30.125" style="80" customWidth="1"/>
    <col min="1532" max="1534" width="18" style="80" customWidth="1"/>
    <col min="1535" max="1539" width="9.125" style="80" hidden="1" customWidth="1"/>
    <col min="1540" max="1782" width="9.125" style="80"/>
    <col min="1783" max="1783" width="30.125" style="80" customWidth="1"/>
    <col min="1784" max="1786" width="16.625" style="80" customWidth="1"/>
    <col min="1787" max="1787" width="30.125" style="80" customWidth="1"/>
    <col min="1788" max="1790" width="18" style="80" customWidth="1"/>
    <col min="1791" max="1795" width="9.125" style="80" hidden="1" customWidth="1"/>
    <col min="1796" max="2038" width="9.125" style="80"/>
    <col min="2039" max="2039" width="30.125" style="80" customWidth="1"/>
    <col min="2040" max="2042" width="16.625" style="80" customWidth="1"/>
    <col min="2043" max="2043" width="30.125" style="80" customWidth="1"/>
    <col min="2044" max="2046" width="18" style="80" customWidth="1"/>
    <col min="2047" max="2051" width="9.125" style="80" hidden="1" customWidth="1"/>
    <col min="2052" max="2294" width="9.125" style="80"/>
    <col min="2295" max="2295" width="30.125" style="80" customWidth="1"/>
    <col min="2296" max="2298" width="16.625" style="80" customWidth="1"/>
    <col min="2299" max="2299" width="30.125" style="80" customWidth="1"/>
    <col min="2300" max="2302" width="18" style="80" customWidth="1"/>
    <col min="2303" max="2307" width="9.125" style="80" hidden="1" customWidth="1"/>
    <col min="2308" max="2550" width="9.125" style="80"/>
    <col min="2551" max="2551" width="30.125" style="80" customWidth="1"/>
    <col min="2552" max="2554" width="16.625" style="80" customWidth="1"/>
    <col min="2555" max="2555" width="30.125" style="80" customWidth="1"/>
    <col min="2556" max="2558" width="18" style="80" customWidth="1"/>
    <col min="2559" max="2563" width="9.125" style="80" hidden="1" customWidth="1"/>
    <col min="2564" max="2806" width="9.125" style="80"/>
    <col min="2807" max="2807" width="30.125" style="80" customWidth="1"/>
    <col min="2808" max="2810" width="16.625" style="80" customWidth="1"/>
    <col min="2811" max="2811" width="30.125" style="80" customWidth="1"/>
    <col min="2812" max="2814" width="18" style="80" customWidth="1"/>
    <col min="2815" max="2819" width="9.125" style="80" hidden="1" customWidth="1"/>
    <col min="2820" max="3062" width="9.125" style="80"/>
    <col min="3063" max="3063" width="30.125" style="80" customWidth="1"/>
    <col min="3064" max="3066" width="16.625" style="80" customWidth="1"/>
    <col min="3067" max="3067" width="30.125" style="80" customWidth="1"/>
    <col min="3068" max="3070" width="18" style="80" customWidth="1"/>
    <col min="3071" max="3075" width="9.125" style="80" hidden="1" customWidth="1"/>
    <col min="3076" max="3318" width="9.125" style="80"/>
    <col min="3319" max="3319" width="30.125" style="80" customWidth="1"/>
    <col min="3320" max="3322" width="16.625" style="80" customWidth="1"/>
    <col min="3323" max="3323" width="30.125" style="80" customWidth="1"/>
    <col min="3324" max="3326" width="18" style="80" customWidth="1"/>
    <col min="3327" max="3331" width="9.125" style="80" hidden="1" customWidth="1"/>
    <col min="3332" max="3574" width="9.125" style="80"/>
    <col min="3575" max="3575" width="30.125" style="80" customWidth="1"/>
    <col min="3576" max="3578" width="16.625" style="80" customWidth="1"/>
    <col min="3579" max="3579" width="30.125" style="80" customWidth="1"/>
    <col min="3580" max="3582" width="18" style="80" customWidth="1"/>
    <col min="3583" max="3587" width="9.125" style="80" hidden="1" customWidth="1"/>
    <col min="3588" max="3830" width="9.125" style="80"/>
    <col min="3831" max="3831" width="30.125" style="80" customWidth="1"/>
    <col min="3832" max="3834" width="16.625" style="80" customWidth="1"/>
    <col min="3835" max="3835" width="30.125" style="80" customWidth="1"/>
    <col min="3836" max="3838" width="18" style="80" customWidth="1"/>
    <col min="3839" max="3843" width="9.125" style="80" hidden="1" customWidth="1"/>
    <col min="3844" max="4086" width="9.125" style="80"/>
    <col min="4087" max="4087" width="30.125" style="80" customWidth="1"/>
    <col min="4088" max="4090" width="16.625" style="80" customWidth="1"/>
    <col min="4091" max="4091" width="30.125" style="80" customWidth="1"/>
    <col min="4092" max="4094" width="18" style="80" customWidth="1"/>
    <col min="4095" max="4099" width="9.125" style="80" hidden="1" customWidth="1"/>
    <col min="4100" max="4342" width="9.125" style="80"/>
    <col min="4343" max="4343" width="30.125" style="80" customWidth="1"/>
    <col min="4344" max="4346" width="16.625" style="80" customWidth="1"/>
    <col min="4347" max="4347" width="30.125" style="80" customWidth="1"/>
    <col min="4348" max="4350" width="18" style="80" customWidth="1"/>
    <col min="4351" max="4355" width="9.125" style="80" hidden="1" customWidth="1"/>
    <col min="4356" max="4598" width="9.125" style="80"/>
    <col min="4599" max="4599" width="30.125" style="80" customWidth="1"/>
    <col min="4600" max="4602" width="16.625" style="80" customWidth="1"/>
    <col min="4603" max="4603" width="30.125" style="80" customWidth="1"/>
    <col min="4604" max="4606" width="18" style="80" customWidth="1"/>
    <col min="4607" max="4611" width="9.125" style="80" hidden="1" customWidth="1"/>
    <col min="4612" max="4854" width="9.125" style="80"/>
    <col min="4855" max="4855" width="30.125" style="80" customWidth="1"/>
    <col min="4856" max="4858" width="16.625" style="80" customWidth="1"/>
    <col min="4859" max="4859" width="30.125" style="80" customWidth="1"/>
    <col min="4860" max="4862" width="18" style="80" customWidth="1"/>
    <col min="4863" max="4867" width="9.125" style="80" hidden="1" customWidth="1"/>
    <col min="4868" max="5110" width="9.125" style="80"/>
    <col min="5111" max="5111" width="30.125" style="80" customWidth="1"/>
    <col min="5112" max="5114" width="16.625" style="80" customWidth="1"/>
    <col min="5115" max="5115" width="30.125" style="80" customWidth="1"/>
    <col min="5116" max="5118" width="18" style="80" customWidth="1"/>
    <col min="5119" max="5123" width="9.125" style="80" hidden="1" customWidth="1"/>
    <col min="5124" max="5366" width="9.125" style="80"/>
    <col min="5367" max="5367" width="30.125" style="80" customWidth="1"/>
    <col min="5368" max="5370" width="16.625" style="80" customWidth="1"/>
    <col min="5371" max="5371" width="30.125" style="80" customWidth="1"/>
    <col min="5372" max="5374" width="18" style="80" customWidth="1"/>
    <col min="5375" max="5379" width="9.125" style="80" hidden="1" customWidth="1"/>
    <col min="5380" max="5622" width="9.125" style="80"/>
    <col min="5623" max="5623" width="30.125" style="80" customWidth="1"/>
    <col min="5624" max="5626" width="16.625" style="80" customWidth="1"/>
    <col min="5627" max="5627" width="30.125" style="80" customWidth="1"/>
    <col min="5628" max="5630" width="18" style="80" customWidth="1"/>
    <col min="5631" max="5635" width="9.125" style="80" hidden="1" customWidth="1"/>
    <col min="5636" max="5878" width="9.125" style="80"/>
    <col min="5879" max="5879" width="30.125" style="80" customWidth="1"/>
    <col min="5880" max="5882" width="16.625" style="80" customWidth="1"/>
    <col min="5883" max="5883" width="30.125" style="80" customWidth="1"/>
    <col min="5884" max="5886" width="18" style="80" customWidth="1"/>
    <col min="5887" max="5891" width="9.125" style="80" hidden="1" customWidth="1"/>
    <col min="5892" max="6134" width="9.125" style="80"/>
    <col min="6135" max="6135" width="30.125" style="80" customWidth="1"/>
    <col min="6136" max="6138" width="16.625" style="80" customWidth="1"/>
    <col min="6139" max="6139" width="30.125" style="80" customWidth="1"/>
    <col min="6140" max="6142" width="18" style="80" customWidth="1"/>
    <col min="6143" max="6147" width="9.125" style="80" hidden="1" customWidth="1"/>
    <col min="6148" max="6390" width="9.125" style="80"/>
    <col min="6391" max="6391" width="30.125" style="80" customWidth="1"/>
    <col min="6392" max="6394" width="16.625" style="80" customWidth="1"/>
    <col min="6395" max="6395" width="30.125" style="80" customWidth="1"/>
    <col min="6396" max="6398" width="18" style="80" customWidth="1"/>
    <col min="6399" max="6403" width="9.125" style="80" hidden="1" customWidth="1"/>
    <col min="6404" max="6646" width="9.125" style="80"/>
    <col min="6647" max="6647" width="30.125" style="80" customWidth="1"/>
    <col min="6648" max="6650" width="16.625" style="80" customWidth="1"/>
    <col min="6651" max="6651" width="30.125" style="80" customWidth="1"/>
    <col min="6652" max="6654" width="18" style="80" customWidth="1"/>
    <col min="6655" max="6659" width="9.125" style="80" hidden="1" customWidth="1"/>
    <col min="6660" max="6902" width="9.125" style="80"/>
    <col min="6903" max="6903" width="30.125" style="80" customWidth="1"/>
    <col min="6904" max="6906" width="16.625" style="80" customWidth="1"/>
    <col min="6907" max="6907" width="30.125" style="80" customWidth="1"/>
    <col min="6908" max="6910" width="18" style="80" customWidth="1"/>
    <col min="6911" max="6915" width="9.125" style="80" hidden="1" customWidth="1"/>
    <col min="6916" max="7158" width="9.125" style="80"/>
    <col min="7159" max="7159" width="30.125" style="80" customWidth="1"/>
    <col min="7160" max="7162" width="16.625" style="80" customWidth="1"/>
    <col min="7163" max="7163" width="30.125" style="80" customWidth="1"/>
    <col min="7164" max="7166" width="18" style="80" customWidth="1"/>
    <col min="7167" max="7171" width="9.125" style="80" hidden="1" customWidth="1"/>
    <col min="7172" max="7414" width="9.125" style="80"/>
    <col min="7415" max="7415" width="30.125" style="80" customWidth="1"/>
    <col min="7416" max="7418" width="16.625" style="80" customWidth="1"/>
    <col min="7419" max="7419" width="30.125" style="80" customWidth="1"/>
    <col min="7420" max="7422" width="18" style="80" customWidth="1"/>
    <col min="7423" max="7427" width="9.125" style="80" hidden="1" customWidth="1"/>
    <col min="7428" max="7670" width="9.125" style="80"/>
    <col min="7671" max="7671" width="30.125" style="80" customWidth="1"/>
    <col min="7672" max="7674" width="16.625" style="80" customWidth="1"/>
    <col min="7675" max="7675" width="30.125" style="80" customWidth="1"/>
    <col min="7676" max="7678" width="18" style="80" customWidth="1"/>
    <col min="7679" max="7683" width="9.125" style="80" hidden="1" customWidth="1"/>
    <col min="7684" max="7926" width="9.125" style="80"/>
    <col min="7927" max="7927" width="30.125" style="80" customWidth="1"/>
    <col min="7928" max="7930" width="16.625" style="80" customWidth="1"/>
    <col min="7931" max="7931" width="30.125" style="80" customWidth="1"/>
    <col min="7932" max="7934" width="18" style="80" customWidth="1"/>
    <col min="7935" max="7939" width="9.125" style="80" hidden="1" customWidth="1"/>
    <col min="7940" max="8182" width="9.125" style="80"/>
    <col min="8183" max="8183" width="30.125" style="80" customWidth="1"/>
    <col min="8184" max="8186" width="16.625" style="80" customWidth="1"/>
    <col min="8187" max="8187" width="30.125" style="80" customWidth="1"/>
    <col min="8188" max="8190" width="18" style="80" customWidth="1"/>
    <col min="8191" max="8195" width="9.125" style="80" hidden="1" customWidth="1"/>
    <col min="8196" max="8438" width="9.125" style="80"/>
    <col min="8439" max="8439" width="30.125" style="80" customWidth="1"/>
    <col min="8440" max="8442" width="16.625" style="80" customWidth="1"/>
    <col min="8443" max="8443" width="30.125" style="80" customWidth="1"/>
    <col min="8444" max="8446" width="18" style="80" customWidth="1"/>
    <col min="8447" max="8451" width="9.125" style="80" hidden="1" customWidth="1"/>
    <col min="8452" max="8694" width="9.125" style="80"/>
    <col min="8695" max="8695" width="30.125" style="80" customWidth="1"/>
    <col min="8696" max="8698" width="16.625" style="80" customWidth="1"/>
    <col min="8699" max="8699" width="30.125" style="80" customWidth="1"/>
    <col min="8700" max="8702" width="18" style="80" customWidth="1"/>
    <col min="8703" max="8707" width="9.125" style="80" hidden="1" customWidth="1"/>
    <col min="8708" max="8950" width="9.125" style="80"/>
    <col min="8951" max="8951" width="30.125" style="80" customWidth="1"/>
    <col min="8952" max="8954" width="16.625" style="80" customWidth="1"/>
    <col min="8955" max="8955" width="30.125" style="80" customWidth="1"/>
    <col min="8956" max="8958" width="18" style="80" customWidth="1"/>
    <col min="8959" max="8963" width="9.125" style="80" hidden="1" customWidth="1"/>
    <col min="8964" max="9206" width="9.125" style="80"/>
    <col min="9207" max="9207" width="30.125" style="80" customWidth="1"/>
    <col min="9208" max="9210" width="16.625" style="80" customWidth="1"/>
    <col min="9211" max="9211" width="30.125" style="80" customWidth="1"/>
    <col min="9212" max="9214" width="18" style="80" customWidth="1"/>
    <col min="9215" max="9219" width="9.125" style="80" hidden="1" customWidth="1"/>
    <col min="9220" max="9462" width="9.125" style="80"/>
    <col min="9463" max="9463" width="30.125" style="80" customWidth="1"/>
    <col min="9464" max="9466" width="16.625" style="80" customWidth="1"/>
    <col min="9467" max="9467" width="30.125" style="80" customWidth="1"/>
    <col min="9468" max="9470" width="18" style="80" customWidth="1"/>
    <col min="9471" max="9475" width="9.125" style="80" hidden="1" customWidth="1"/>
    <col min="9476" max="9718" width="9.125" style="80"/>
    <col min="9719" max="9719" width="30.125" style="80" customWidth="1"/>
    <col min="9720" max="9722" width="16.625" style="80" customWidth="1"/>
    <col min="9723" max="9723" width="30.125" style="80" customWidth="1"/>
    <col min="9724" max="9726" width="18" style="80" customWidth="1"/>
    <col min="9727" max="9731" width="9.125" style="80" hidden="1" customWidth="1"/>
    <col min="9732" max="9974" width="9.125" style="80"/>
    <col min="9975" max="9975" width="30.125" style="80" customWidth="1"/>
    <col min="9976" max="9978" width="16.625" style="80" customWidth="1"/>
    <col min="9979" max="9979" width="30.125" style="80" customWidth="1"/>
    <col min="9980" max="9982" width="18" style="80" customWidth="1"/>
    <col min="9983" max="9987" width="9.125" style="80" hidden="1" customWidth="1"/>
    <col min="9988" max="10230" width="9.125" style="80"/>
    <col min="10231" max="10231" width="30.125" style="80" customWidth="1"/>
    <col min="10232" max="10234" width="16.625" style="80" customWidth="1"/>
    <col min="10235" max="10235" width="30.125" style="80" customWidth="1"/>
    <col min="10236" max="10238" width="18" style="80" customWidth="1"/>
    <col min="10239" max="10243" width="9.125" style="80" hidden="1" customWidth="1"/>
    <col min="10244" max="10486" width="9.125" style="80"/>
    <col min="10487" max="10487" width="30.125" style="80" customWidth="1"/>
    <col min="10488" max="10490" width="16.625" style="80" customWidth="1"/>
    <col min="10491" max="10491" width="30.125" style="80" customWidth="1"/>
    <col min="10492" max="10494" width="18" style="80" customWidth="1"/>
    <col min="10495" max="10499" width="9.125" style="80" hidden="1" customWidth="1"/>
    <col min="10500" max="10742" width="9.125" style="80"/>
    <col min="10743" max="10743" width="30.125" style="80" customWidth="1"/>
    <col min="10744" max="10746" width="16.625" style="80" customWidth="1"/>
    <col min="10747" max="10747" width="30.125" style="80" customWidth="1"/>
    <col min="10748" max="10750" width="18" style="80" customWidth="1"/>
    <col min="10751" max="10755" width="9.125" style="80" hidden="1" customWidth="1"/>
    <col min="10756" max="10998" width="9.125" style="80"/>
    <col min="10999" max="10999" width="30.125" style="80" customWidth="1"/>
    <col min="11000" max="11002" width="16.625" style="80" customWidth="1"/>
    <col min="11003" max="11003" width="30.125" style="80" customWidth="1"/>
    <col min="11004" max="11006" width="18" style="80" customWidth="1"/>
    <col min="11007" max="11011" width="9.125" style="80" hidden="1" customWidth="1"/>
    <col min="11012" max="11254" width="9.125" style="80"/>
    <col min="11255" max="11255" width="30.125" style="80" customWidth="1"/>
    <col min="11256" max="11258" width="16.625" style="80" customWidth="1"/>
    <col min="11259" max="11259" width="30.125" style="80" customWidth="1"/>
    <col min="11260" max="11262" width="18" style="80" customWidth="1"/>
    <col min="11263" max="11267" width="9.125" style="80" hidden="1" customWidth="1"/>
    <col min="11268" max="11510" width="9.125" style="80"/>
    <col min="11511" max="11511" width="30.125" style="80" customWidth="1"/>
    <col min="11512" max="11514" width="16.625" style="80" customWidth="1"/>
    <col min="11515" max="11515" width="30.125" style="80" customWidth="1"/>
    <col min="11516" max="11518" width="18" style="80" customWidth="1"/>
    <col min="11519" max="11523" width="9.125" style="80" hidden="1" customWidth="1"/>
    <col min="11524" max="11766" width="9.125" style="80"/>
    <col min="11767" max="11767" width="30.125" style="80" customWidth="1"/>
    <col min="11768" max="11770" width="16.625" style="80" customWidth="1"/>
    <col min="11771" max="11771" width="30.125" style="80" customWidth="1"/>
    <col min="11772" max="11774" width="18" style="80" customWidth="1"/>
    <col min="11775" max="11779" width="9.125" style="80" hidden="1" customWidth="1"/>
    <col min="11780" max="12022" width="9.125" style="80"/>
    <col min="12023" max="12023" width="30.125" style="80" customWidth="1"/>
    <col min="12024" max="12026" width="16.625" style="80" customWidth="1"/>
    <col min="12027" max="12027" width="30.125" style="80" customWidth="1"/>
    <col min="12028" max="12030" width="18" style="80" customWidth="1"/>
    <col min="12031" max="12035" width="9.125" style="80" hidden="1" customWidth="1"/>
    <col min="12036" max="12278" width="9.125" style="80"/>
    <col min="12279" max="12279" width="30.125" style="80" customWidth="1"/>
    <col min="12280" max="12282" width="16.625" style="80" customWidth="1"/>
    <col min="12283" max="12283" width="30.125" style="80" customWidth="1"/>
    <col min="12284" max="12286" width="18" style="80" customWidth="1"/>
    <col min="12287" max="12291" width="9.125" style="80" hidden="1" customWidth="1"/>
    <col min="12292" max="12534" width="9.125" style="80"/>
    <col min="12535" max="12535" width="30.125" style="80" customWidth="1"/>
    <col min="12536" max="12538" width="16.625" style="80" customWidth="1"/>
    <col min="12539" max="12539" width="30.125" style="80" customWidth="1"/>
    <col min="12540" max="12542" width="18" style="80" customWidth="1"/>
    <col min="12543" max="12547" width="9.125" style="80" hidden="1" customWidth="1"/>
    <col min="12548" max="12790" width="9.125" style="80"/>
    <col min="12791" max="12791" width="30.125" style="80" customWidth="1"/>
    <col min="12792" max="12794" width="16.625" style="80" customWidth="1"/>
    <col min="12795" max="12795" width="30.125" style="80" customWidth="1"/>
    <col min="12796" max="12798" width="18" style="80" customWidth="1"/>
    <col min="12799" max="12803" width="9.125" style="80" hidden="1" customWidth="1"/>
    <col min="12804" max="13046" width="9.125" style="80"/>
    <col min="13047" max="13047" width="30.125" style="80" customWidth="1"/>
    <col min="13048" max="13050" width="16.625" style="80" customWidth="1"/>
    <col min="13051" max="13051" width="30.125" style="80" customWidth="1"/>
    <col min="13052" max="13054" width="18" style="80" customWidth="1"/>
    <col min="13055" max="13059" width="9.125" style="80" hidden="1" customWidth="1"/>
    <col min="13060" max="13302" width="9.125" style="80"/>
    <col min="13303" max="13303" width="30.125" style="80" customWidth="1"/>
    <col min="13304" max="13306" width="16.625" style="80" customWidth="1"/>
    <col min="13307" max="13307" width="30.125" style="80" customWidth="1"/>
    <col min="13308" max="13310" width="18" style="80" customWidth="1"/>
    <col min="13311" max="13315" width="9.125" style="80" hidden="1" customWidth="1"/>
    <col min="13316" max="13558" width="9.125" style="80"/>
    <col min="13559" max="13559" width="30.125" style="80" customWidth="1"/>
    <col min="13560" max="13562" width="16.625" style="80" customWidth="1"/>
    <col min="13563" max="13563" width="30.125" style="80" customWidth="1"/>
    <col min="13564" max="13566" width="18" style="80" customWidth="1"/>
    <col min="13567" max="13571" width="9.125" style="80" hidden="1" customWidth="1"/>
    <col min="13572" max="13814" width="9.125" style="80"/>
    <col min="13815" max="13815" width="30.125" style="80" customWidth="1"/>
    <col min="13816" max="13818" width="16.625" style="80" customWidth="1"/>
    <col min="13819" max="13819" width="30.125" style="80" customWidth="1"/>
    <col min="13820" max="13822" width="18" style="80" customWidth="1"/>
    <col min="13823" max="13827" width="9.125" style="80" hidden="1" customWidth="1"/>
    <col min="13828" max="14070" width="9.125" style="80"/>
    <col min="14071" max="14071" width="30.125" style="80" customWidth="1"/>
    <col min="14072" max="14074" width="16.625" style="80" customWidth="1"/>
    <col min="14075" max="14075" width="30.125" style="80" customWidth="1"/>
    <col min="14076" max="14078" width="18" style="80" customWidth="1"/>
    <col min="14079" max="14083" width="9.125" style="80" hidden="1" customWidth="1"/>
    <col min="14084" max="14326" width="9.125" style="80"/>
    <col min="14327" max="14327" width="30.125" style="80" customWidth="1"/>
    <col min="14328" max="14330" width="16.625" style="80" customWidth="1"/>
    <col min="14331" max="14331" width="30.125" style="80" customWidth="1"/>
    <col min="14332" max="14334" width="18" style="80" customWidth="1"/>
    <col min="14335" max="14339" width="9.125" style="80" hidden="1" customWidth="1"/>
    <col min="14340" max="14582" width="9.125" style="80"/>
    <col min="14583" max="14583" width="30.125" style="80" customWidth="1"/>
    <col min="14584" max="14586" width="16.625" style="80" customWidth="1"/>
    <col min="14587" max="14587" width="30.125" style="80" customWidth="1"/>
    <col min="14588" max="14590" width="18" style="80" customWidth="1"/>
    <col min="14591" max="14595" width="9.125" style="80" hidden="1" customWidth="1"/>
    <col min="14596" max="14838" width="9.125" style="80"/>
    <col min="14839" max="14839" width="30.125" style="80" customWidth="1"/>
    <col min="14840" max="14842" width="16.625" style="80" customWidth="1"/>
    <col min="14843" max="14843" width="30.125" style="80" customWidth="1"/>
    <col min="14844" max="14846" width="18" style="80" customWidth="1"/>
    <col min="14847" max="14851" width="9.125" style="80" hidden="1" customWidth="1"/>
    <col min="14852" max="15094" width="9.125" style="80"/>
    <col min="15095" max="15095" width="30.125" style="80" customWidth="1"/>
    <col min="15096" max="15098" width="16.625" style="80" customWidth="1"/>
    <col min="15099" max="15099" width="30.125" style="80" customWidth="1"/>
    <col min="15100" max="15102" width="18" style="80" customWidth="1"/>
    <col min="15103" max="15107" width="9.125" style="80" hidden="1" customWidth="1"/>
    <col min="15108" max="15350" width="9.125" style="80"/>
    <col min="15351" max="15351" width="30.125" style="80" customWidth="1"/>
    <col min="15352" max="15354" width="16.625" style="80" customWidth="1"/>
    <col min="15355" max="15355" width="30.125" style="80" customWidth="1"/>
    <col min="15356" max="15358" width="18" style="80" customWidth="1"/>
    <col min="15359" max="15363" width="9.125" style="80" hidden="1" customWidth="1"/>
    <col min="15364" max="15606" width="9.125" style="80"/>
    <col min="15607" max="15607" width="30.125" style="80" customWidth="1"/>
    <col min="15608" max="15610" width="16.625" style="80" customWidth="1"/>
    <col min="15611" max="15611" width="30.125" style="80" customWidth="1"/>
    <col min="15612" max="15614" width="18" style="80" customWidth="1"/>
    <col min="15615" max="15619" width="9.125" style="80" hidden="1" customWidth="1"/>
    <col min="15620" max="15862" width="9.125" style="80"/>
    <col min="15863" max="15863" width="30.125" style="80" customWidth="1"/>
    <col min="15864" max="15866" width="16.625" style="80" customWidth="1"/>
    <col min="15867" max="15867" width="30.125" style="80" customWidth="1"/>
    <col min="15868" max="15870" width="18" style="80" customWidth="1"/>
    <col min="15871" max="15875" width="9.125" style="80" hidden="1" customWidth="1"/>
    <col min="15876" max="16118" width="9.125" style="80"/>
    <col min="16119" max="16119" width="30.125" style="80" customWidth="1"/>
    <col min="16120" max="16122" width="16.625" style="80" customWidth="1"/>
    <col min="16123" max="16123" width="30.125" style="80" customWidth="1"/>
    <col min="16124" max="16126" width="18" style="80" customWidth="1"/>
    <col min="16127" max="16131" width="9.125" style="80" hidden="1" customWidth="1"/>
    <col min="16132" max="16384" width="9.125" style="80"/>
  </cols>
  <sheetData>
    <row r="1" s="73" customFormat="1" ht="19.5" customHeight="1" spans="1:5">
      <c r="A1" s="81" t="s">
        <v>490</v>
      </c>
      <c r="E1" s="82"/>
    </row>
    <row r="2" s="74" customFormat="1" ht="22.2" spans="1:5">
      <c r="A2" s="83" t="s">
        <v>491</v>
      </c>
      <c r="B2" s="83"/>
      <c r="C2" s="83"/>
      <c r="D2" s="83"/>
      <c r="E2" s="83"/>
    </row>
    <row r="3" s="75" customFormat="1" ht="19.5" customHeight="1" spans="1:5">
      <c r="A3" s="84"/>
      <c r="E3" s="85" t="s">
        <v>17</v>
      </c>
    </row>
    <row r="4" s="75" customFormat="1" ht="46" customHeight="1" spans="1:5">
      <c r="A4" s="86" t="s">
        <v>492</v>
      </c>
      <c r="B4" s="87"/>
      <c r="C4" s="88" t="s">
        <v>493</v>
      </c>
      <c r="D4" s="89" t="s">
        <v>20</v>
      </c>
      <c r="E4" s="89"/>
    </row>
    <row r="5" s="75" customFormat="1" ht="54" customHeight="1" spans="1:5">
      <c r="A5" s="90"/>
      <c r="B5" s="91"/>
      <c r="C5" s="92"/>
      <c r="D5" s="89" t="s">
        <v>494</v>
      </c>
      <c r="E5" s="93" t="s">
        <v>495</v>
      </c>
    </row>
    <row r="6" s="75" customFormat="1" ht="28" customHeight="1" spans="1:5">
      <c r="A6" s="94" t="s">
        <v>496</v>
      </c>
      <c r="B6" s="94"/>
      <c r="C6" s="89">
        <v>10</v>
      </c>
      <c r="D6" s="89">
        <v>7</v>
      </c>
      <c r="E6" s="95">
        <f t="shared" ref="E6:E11" si="0">(D6-C6)/C6</f>
        <v>-0.3</v>
      </c>
    </row>
    <row r="7" s="75" customFormat="1" ht="28" customHeight="1" spans="1:5">
      <c r="A7" s="96" t="s">
        <v>497</v>
      </c>
      <c r="B7" s="97" t="s">
        <v>459</v>
      </c>
      <c r="C7" s="97">
        <f>C8+C9</f>
        <v>365.99</v>
      </c>
      <c r="D7" s="97">
        <f>D8+D9</f>
        <v>368.48</v>
      </c>
      <c r="E7" s="95">
        <f t="shared" si="0"/>
        <v>0.00680346457553488</v>
      </c>
    </row>
    <row r="8" s="75" customFormat="1" ht="28" customHeight="1" spans="1:5">
      <c r="A8" s="96"/>
      <c r="B8" s="97" t="s">
        <v>498</v>
      </c>
      <c r="C8" s="89">
        <v>25</v>
      </c>
      <c r="D8" s="89">
        <v>25</v>
      </c>
      <c r="E8" s="95">
        <f t="shared" si="0"/>
        <v>0</v>
      </c>
    </row>
    <row r="9" s="75" customFormat="1" ht="28" customHeight="1" spans="1:5">
      <c r="A9" s="96"/>
      <c r="B9" s="97" t="s">
        <v>499</v>
      </c>
      <c r="C9" s="89">
        <v>340.99</v>
      </c>
      <c r="D9" s="89">
        <v>343.48</v>
      </c>
      <c r="E9" s="95">
        <f t="shared" si="0"/>
        <v>0.00730226692864896</v>
      </c>
    </row>
    <row r="10" s="75" customFormat="1" ht="28" customHeight="1" spans="1:5">
      <c r="A10" s="94" t="s">
        <v>500</v>
      </c>
      <c r="B10" s="94"/>
      <c r="C10" s="89">
        <v>141.56</v>
      </c>
      <c r="D10" s="89">
        <v>138.93</v>
      </c>
      <c r="E10" s="95">
        <f t="shared" si="0"/>
        <v>-0.018578694546482</v>
      </c>
    </row>
    <row r="11" s="76" customFormat="1" ht="28" customHeight="1" spans="1:5">
      <c r="A11" s="98" t="s">
        <v>192</v>
      </c>
      <c r="B11" s="99"/>
      <c r="C11" s="100">
        <f>C6+C7+C10</f>
        <v>517.55</v>
      </c>
      <c r="D11" s="100">
        <f>D6+D7+D10</f>
        <v>514.41</v>
      </c>
      <c r="E11" s="95">
        <f t="shared" si="0"/>
        <v>-0.006067046662158</v>
      </c>
    </row>
    <row r="12" s="77" customFormat="1" ht="18.75" customHeight="1" spans="1:5">
      <c r="A12" s="101" t="s">
        <v>501</v>
      </c>
      <c r="B12" s="101"/>
      <c r="C12" s="101"/>
      <c r="D12" s="101"/>
      <c r="E12" s="101"/>
    </row>
  </sheetData>
  <mergeCells count="9">
    <mergeCell ref="A2:E2"/>
    <mergeCell ref="D4:E4"/>
    <mergeCell ref="A6:B6"/>
    <mergeCell ref="A10:B10"/>
    <mergeCell ref="A11:B11"/>
    <mergeCell ref="A12:E12"/>
    <mergeCell ref="A7:A9"/>
    <mergeCell ref="C4:C5"/>
    <mergeCell ref="A4:B5"/>
  </mergeCells>
  <pageMargins left="0.944444444444444" right="0.314583333333333"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310"/>
  <sheetViews>
    <sheetView topLeftCell="A165" workbookViewId="0">
      <selection activeCell="F182" sqref="F182"/>
    </sheetView>
  </sheetViews>
  <sheetFormatPr defaultColWidth="9" defaultRowHeight="14.4" outlineLevelCol="3"/>
  <cols>
    <col min="1" max="1" width="33.9" style="36" customWidth="1"/>
    <col min="2" max="2" width="7.1" style="41" customWidth="1"/>
    <col min="3" max="3" width="32.825" style="38" customWidth="1"/>
    <col min="4" max="4" width="8.55" style="41" customWidth="1"/>
    <col min="5" max="16384" width="9" style="36"/>
  </cols>
  <sheetData>
    <row r="1" s="36" customFormat="1" ht="15.6" spans="1:4">
      <c r="A1" s="42" t="s">
        <v>502</v>
      </c>
      <c r="B1" s="43"/>
      <c r="C1" s="38"/>
      <c r="D1" s="41"/>
    </row>
    <row r="2" s="37" customFormat="1" ht="22.2" spans="1:4">
      <c r="A2" s="44" t="s">
        <v>503</v>
      </c>
      <c r="B2" s="44"/>
      <c r="C2" s="45"/>
      <c r="D2" s="44"/>
    </row>
    <row r="3" s="36" customFormat="1" ht="14.25" customHeight="1" spans="2:4">
      <c r="B3" s="41"/>
      <c r="C3" s="38"/>
      <c r="D3" s="41"/>
    </row>
    <row r="4" s="36" customFormat="1" ht="28" customHeight="1" spans="1:4">
      <c r="A4" s="46" t="s">
        <v>82</v>
      </c>
      <c r="B4" s="46"/>
      <c r="C4" s="47" t="s">
        <v>83</v>
      </c>
      <c r="D4" s="46"/>
    </row>
    <row r="5" s="38" customFormat="1" ht="20" customHeight="1" spans="1:4">
      <c r="A5" s="47" t="s">
        <v>18</v>
      </c>
      <c r="B5" s="47" t="s">
        <v>20</v>
      </c>
      <c r="C5" s="47" t="s">
        <v>18</v>
      </c>
      <c r="D5" s="47" t="s">
        <v>20</v>
      </c>
    </row>
    <row r="6" s="36" customFormat="1" ht="17" customHeight="1" spans="1:4">
      <c r="A6" s="48" t="s">
        <v>504</v>
      </c>
      <c r="B6" s="49"/>
      <c r="C6" s="50" t="s">
        <v>505</v>
      </c>
      <c r="D6" s="51">
        <f>D7+D13+D19</f>
        <v>47</v>
      </c>
    </row>
    <row r="7" s="36" customFormat="1" ht="17" customHeight="1" spans="1:4">
      <c r="A7" s="48" t="s">
        <v>506</v>
      </c>
      <c r="B7" s="49"/>
      <c r="C7" s="52" t="s">
        <v>507</v>
      </c>
      <c r="D7" s="51">
        <f>SUM(D8:D12)</f>
        <v>0</v>
      </c>
    </row>
    <row r="8" s="36" customFormat="1" ht="17" customHeight="1" spans="1:4">
      <c r="A8" s="48" t="s">
        <v>508</v>
      </c>
      <c r="B8" s="49"/>
      <c r="C8" s="52" t="s">
        <v>509</v>
      </c>
      <c r="D8" s="51"/>
    </row>
    <row r="9" s="36" customFormat="1" ht="17" customHeight="1" spans="1:4">
      <c r="A9" s="48" t="s">
        <v>510</v>
      </c>
      <c r="B9" s="49"/>
      <c r="C9" s="52" t="s">
        <v>511</v>
      </c>
      <c r="D9" s="51"/>
    </row>
    <row r="10" s="36" customFormat="1" ht="17" customHeight="1" spans="1:4">
      <c r="A10" s="48" t="s">
        <v>512</v>
      </c>
      <c r="B10" s="49"/>
      <c r="C10" s="52" t="s">
        <v>513</v>
      </c>
      <c r="D10" s="51"/>
    </row>
    <row r="11" s="36" customFormat="1" ht="17" customHeight="1" spans="1:4">
      <c r="A11" s="48" t="s">
        <v>514</v>
      </c>
      <c r="B11" s="51">
        <f>SUM(B12:B16)</f>
        <v>39500</v>
      </c>
      <c r="C11" s="52" t="s">
        <v>515</v>
      </c>
      <c r="D11" s="51"/>
    </row>
    <row r="12" s="36" customFormat="1" ht="17" customHeight="1" spans="1:4">
      <c r="A12" s="53" t="s">
        <v>516</v>
      </c>
      <c r="B12" s="54">
        <v>39500</v>
      </c>
      <c r="C12" s="52" t="s">
        <v>517</v>
      </c>
      <c r="D12" s="54"/>
    </row>
    <row r="13" s="36" customFormat="1" ht="17" customHeight="1" spans="1:4">
      <c r="A13" s="53" t="s">
        <v>518</v>
      </c>
      <c r="B13" s="51"/>
      <c r="C13" s="52" t="s">
        <v>519</v>
      </c>
      <c r="D13" s="51">
        <f>SUM(D14:D18)</f>
        <v>47</v>
      </c>
    </row>
    <row r="14" s="36" customFormat="1" ht="17" customHeight="1" spans="1:4">
      <c r="A14" s="53" t="s">
        <v>520</v>
      </c>
      <c r="B14" s="51"/>
      <c r="C14" s="52" t="s">
        <v>521</v>
      </c>
      <c r="D14" s="51"/>
    </row>
    <row r="15" s="36" customFormat="1" ht="17" customHeight="1" spans="1:4">
      <c r="A15" s="53" t="s">
        <v>522</v>
      </c>
      <c r="B15" s="51"/>
      <c r="C15" s="52" t="s">
        <v>523</v>
      </c>
      <c r="D15" s="51"/>
    </row>
    <row r="16" s="36" customFormat="1" ht="17" customHeight="1" spans="1:4">
      <c r="A16" s="53" t="s">
        <v>524</v>
      </c>
      <c r="B16" s="49"/>
      <c r="C16" s="52" t="s">
        <v>525</v>
      </c>
      <c r="D16" s="51"/>
    </row>
    <row r="17" s="36" customFormat="1" ht="17" customHeight="1" spans="1:4">
      <c r="A17" s="48" t="s">
        <v>526</v>
      </c>
      <c r="B17" s="49"/>
      <c r="C17" s="52" t="s">
        <v>527</v>
      </c>
      <c r="D17" s="51"/>
    </row>
    <row r="18" s="36" customFormat="1" ht="17" customHeight="1" spans="1:4">
      <c r="A18" s="48" t="s">
        <v>528</v>
      </c>
      <c r="B18" s="49">
        <f>SUM(B19:B20)</f>
        <v>0</v>
      </c>
      <c r="C18" s="52" t="s">
        <v>529</v>
      </c>
      <c r="D18" s="51">
        <v>47</v>
      </c>
    </row>
    <row r="19" s="36" customFormat="1" ht="17" customHeight="1" spans="1:4">
      <c r="A19" s="53" t="s">
        <v>530</v>
      </c>
      <c r="B19" s="51"/>
      <c r="C19" s="52" t="s">
        <v>531</v>
      </c>
      <c r="D19" s="51">
        <f>SUM(D20:D21)</f>
        <v>0</v>
      </c>
    </row>
    <row r="20" s="36" customFormat="1" ht="17" customHeight="1" spans="1:4">
      <c r="A20" s="53" t="s">
        <v>532</v>
      </c>
      <c r="B20" s="51"/>
      <c r="C20" s="55" t="s">
        <v>533</v>
      </c>
      <c r="D20" s="51"/>
    </row>
    <row r="21" s="36" customFormat="1" ht="17" customHeight="1" spans="1:4">
      <c r="A21" s="48" t="s">
        <v>534</v>
      </c>
      <c r="B21" s="56">
        <v>100</v>
      </c>
      <c r="C21" s="55" t="s">
        <v>535</v>
      </c>
      <c r="D21" s="51"/>
    </row>
    <row r="22" s="36" customFormat="1" ht="17" customHeight="1" spans="1:4">
      <c r="A22" s="48" t="s">
        <v>536</v>
      </c>
      <c r="B22" s="56"/>
      <c r="C22" s="50" t="s">
        <v>537</v>
      </c>
      <c r="D22" s="51">
        <f>D23+D27+D31</f>
        <v>232</v>
      </c>
    </row>
    <row r="23" s="36" customFormat="1" ht="17" customHeight="1" spans="1:4">
      <c r="A23" s="48" t="s">
        <v>538</v>
      </c>
      <c r="B23" s="56"/>
      <c r="C23" s="52" t="s">
        <v>539</v>
      </c>
      <c r="D23" s="51">
        <f>SUM(D24:D26)</f>
        <v>0</v>
      </c>
    </row>
    <row r="24" s="36" customFormat="1" ht="17" customHeight="1" spans="1:4">
      <c r="A24" s="48" t="s">
        <v>540</v>
      </c>
      <c r="B24" s="56"/>
      <c r="C24" s="52" t="s">
        <v>541</v>
      </c>
      <c r="D24" s="51"/>
    </row>
    <row r="25" s="36" customFormat="1" ht="17" customHeight="1" spans="1:4">
      <c r="A25" s="48" t="s">
        <v>542</v>
      </c>
      <c r="B25" s="56">
        <v>50</v>
      </c>
      <c r="C25" s="52" t="s">
        <v>543</v>
      </c>
      <c r="D25" s="51"/>
    </row>
    <row r="26" s="36" customFormat="1" ht="17" customHeight="1" spans="1:4">
      <c r="A26" s="48" t="s">
        <v>544</v>
      </c>
      <c r="B26" s="49">
        <f>SUM(B27:B31)</f>
        <v>0</v>
      </c>
      <c r="C26" s="52" t="s">
        <v>545</v>
      </c>
      <c r="D26" s="51"/>
    </row>
    <row r="27" s="36" customFormat="1" ht="17" customHeight="1" spans="1:4">
      <c r="A27" s="53" t="s">
        <v>546</v>
      </c>
      <c r="B27" s="51"/>
      <c r="C27" s="52" t="s">
        <v>547</v>
      </c>
      <c r="D27" s="51">
        <f>SUM(D28:D30)</f>
        <v>232</v>
      </c>
    </row>
    <row r="28" s="36" customFormat="1" ht="17" customHeight="1" spans="1:4">
      <c r="A28" s="53" t="s">
        <v>548</v>
      </c>
      <c r="B28" s="51"/>
      <c r="C28" s="52" t="s">
        <v>541</v>
      </c>
      <c r="D28" s="51"/>
    </row>
    <row r="29" s="36" customFormat="1" ht="17" customHeight="1" spans="1:4">
      <c r="A29" s="53" t="s">
        <v>549</v>
      </c>
      <c r="B29" s="51"/>
      <c r="C29" s="52" t="s">
        <v>543</v>
      </c>
      <c r="D29" s="51">
        <v>232</v>
      </c>
    </row>
    <row r="30" s="36" customFormat="1" ht="17" customHeight="1" spans="1:4">
      <c r="A30" s="53" t="s">
        <v>550</v>
      </c>
      <c r="B30" s="51"/>
      <c r="C30" s="57" t="s">
        <v>551</v>
      </c>
      <c r="D30" s="51"/>
    </row>
    <row r="31" s="36" customFormat="1" ht="17" customHeight="1" spans="1:4">
      <c r="A31" s="53" t="s">
        <v>552</v>
      </c>
      <c r="B31" s="51"/>
      <c r="C31" s="52" t="s">
        <v>553</v>
      </c>
      <c r="D31" s="51">
        <f>SUM(D32:D33)</f>
        <v>0</v>
      </c>
    </row>
    <row r="32" s="36" customFormat="1" ht="17" customHeight="1" spans="1:4">
      <c r="A32" s="48" t="s">
        <v>554</v>
      </c>
      <c r="B32" s="49"/>
      <c r="C32" s="55" t="s">
        <v>543</v>
      </c>
      <c r="D32" s="51"/>
    </row>
    <row r="33" s="36" customFormat="1" ht="17" customHeight="1" spans="1:4">
      <c r="A33" s="53" t="s">
        <v>555</v>
      </c>
      <c r="B33" s="51">
        <f>B34+B35+B36+B40+B41+B42+B43+B44+B45+B48+B49</f>
        <v>0</v>
      </c>
      <c r="C33" s="55" t="s">
        <v>556</v>
      </c>
      <c r="D33" s="51"/>
    </row>
    <row r="34" s="36" customFormat="1" ht="17" customHeight="1" spans="1:4">
      <c r="A34" s="58" t="s">
        <v>557</v>
      </c>
      <c r="B34" s="51"/>
      <c r="C34" s="50" t="s">
        <v>558</v>
      </c>
      <c r="D34" s="51">
        <f>D35+D40</f>
        <v>0</v>
      </c>
    </row>
    <row r="35" s="36" customFormat="1" ht="17" customHeight="1" spans="1:4">
      <c r="A35" s="58" t="s">
        <v>559</v>
      </c>
      <c r="B35" s="51"/>
      <c r="C35" s="50" t="s">
        <v>560</v>
      </c>
      <c r="D35" s="51">
        <f>SUM(D36:D39)</f>
        <v>0</v>
      </c>
    </row>
    <row r="36" s="36" customFormat="1" ht="17" customHeight="1" spans="1:4">
      <c r="A36" s="59" t="s">
        <v>561</v>
      </c>
      <c r="B36" s="51">
        <f>SUM(B37:B39)</f>
        <v>0</v>
      </c>
      <c r="C36" s="50" t="s">
        <v>562</v>
      </c>
      <c r="D36" s="51"/>
    </row>
    <row r="37" s="36" customFormat="1" ht="17" customHeight="1" spans="1:4">
      <c r="A37" s="58" t="s">
        <v>563</v>
      </c>
      <c r="B37" s="51"/>
      <c r="C37" s="50" t="s">
        <v>564</v>
      </c>
      <c r="D37" s="51"/>
    </row>
    <row r="38" s="36" customFormat="1" ht="17" customHeight="1" spans="1:4">
      <c r="A38" s="60" t="s">
        <v>565</v>
      </c>
      <c r="B38" s="51"/>
      <c r="C38" s="50" t="s">
        <v>566</v>
      </c>
      <c r="D38" s="51"/>
    </row>
    <row r="39" s="36" customFormat="1" ht="17" customHeight="1" spans="1:4">
      <c r="A39" s="60" t="s">
        <v>567</v>
      </c>
      <c r="B39" s="51"/>
      <c r="C39" s="50" t="s">
        <v>568</v>
      </c>
      <c r="D39" s="51"/>
    </row>
    <row r="40" s="36" customFormat="1" ht="17" customHeight="1" spans="1:4">
      <c r="A40" s="61" t="s">
        <v>569</v>
      </c>
      <c r="B40" s="51"/>
      <c r="C40" s="50" t="s">
        <v>570</v>
      </c>
      <c r="D40" s="51"/>
    </row>
    <row r="41" s="36" customFormat="1" ht="17" customHeight="1" spans="1:4">
      <c r="A41" s="61" t="s">
        <v>571</v>
      </c>
      <c r="B41" s="51"/>
      <c r="C41" s="50" t="s">
        <v>572</v>
      </c>
      <c r="D41" s="51"/>
    </row>
    <row r="42" s="36" customFormat="1" ht="17" customHeight="1" spans="1:4">
      <c r="A42" s="61" t="s">
        <v>573</v>
      </c>
      <c r="B42" s="51"/>
      <c r="C42" s="50" t="s">
        <v>574</v>
      </c>
      <c r="D42" s="51"/>
    </row>
    <row r="43" s="36" customFormat="1" ht="17" customHeight="1" spans="1:4">
      <c r="A43" s="61" t="s">
        <v>575</v>
      </c>
      <c r="B43" s="51"/>
      <c r="C43" s="50" t="s">
        <v>576</v>
      </c>
      <c r="D43" s="51"/>
    </row>
    <row r="44" s="36" customFormat="1" ht="17" customHeight="1" spans="1:4">
      <c r="A44" s="58" t="s">
        <v>577</v>
      </c>
      <c r="B44" s="51"/>
      <c r="C44" s="50" t="s">
        <v>578</v>
      </c>
      <c r="D44" s="51">
        <v>625</v>
      </c>
    </row>
    <row r="45" s="36" customFormat="1" ht="17" customHeight="1" spans="1:4">
      <c r="A45" s="61" t="s">
        <v>579</v>
      </c>
      <c r="B45" s="51">
        <f>SUM(B46:B47)</f>
        <v>0</v>
      </c>
      <c r="C45" s="50" t="s">
        <v>580</v>
      </c>
      <c r="D45" s="51">
        <f>D46+D62+D66+D67+D73+D77+D81+D85+D91+D94</f>
        <v>11911.5</v>
      </c>
    </row>
    <row r="46" s="39" customFormat="1" ht="17" customHeight="1" spans="1:4">
      <c r="A46" s="62" t="s">
        <v>581</v>
      </c>
      <c r="B46" s="46"/>
      <c r="C46" s="50" t="s">
        <v>582</v>
      </c>
      <c r="D46" s="51">
        <f>SUM(D47:D61)</f>
        <v>9967.5</v>
      </c>
    </row>
    <row r="47" s="36" customFormat="1" ht="17" customHeight="1" spans="1:4">
      <c r="A47" s="60" t="s">
        <v>583</v>
      </c>
      <c r="B47" s="51"/>
      <c r="C47" s="57" t="s">
        <v>584</v>
      </c>
      <c r="D47" s="54">
        <v>9967.5</v>
      </c>
    </row>
    <row r="48" s="36" customFormat="1" ht="17" customHeight="1" spans="1:4">
      <c r="A48" s="61" t="s">
        <v>585</v>
      </c>
      <c r="B48" s="51"/>
      <c r="C48" s="57" t="s">
        <v>586</v>
      </c>
      <c r="D48" s="54"/>
    </row>
    <row r="49" s="36" customFormat="1" ht="17" customHeight="1" spans="1:4">
      <c r="A49" s="61" t="s">
        <v>587</v>
      </c>
      <c r="B49" s="51">
        <f>SUM(B50:B51)</f>
        <v>0</v>
      </c>
      <c r="C49" s="57" t="s">
        <v>588</v>
      </c>
      <c r="D49" s="54"/>
    </row>
    <row r="50" s="36" customFormat="1" ht="17" customHeight="1" spans="1:4">
      <c r="A50" s="58" t="s">
        <v>589</v>
      </c>
      <c r="B50" s="49"/>
      <c r="C50" s="57" t="s">
        <v>590</v>
      </c>
      <c r="D50" s="54"/>
    </row>
    <row r="51" s="36" customFormat="1" ht="17" customHeight="1" spans="1:4">
      <c r="A51" s="60" t="s">
        <v>591</v>
      </c>
      <c r="B51" s="49"/>
      <c r="C51" s="57" t="s">
        <v>592</v>
      </c>
      <c r="D51" s="51"/>
    </row>
    <row r="52" s="36" customFormat="1" ht="17" customHeight="1" spans="1:4">
      <c r="A52" s="63"/>
      <c r="B52" s="49"/>
      <c r="C52" s="57" t="s">
        <v>593</v>
      </c>
      <c r="D52" s="51"/>
    </row>
    <row r="53" s="36" customFormat="1" ht="17" customHeight="1" spans="1:4">
      <c r="A53" s="63"/>
      <c r="B53" s="49"/>
      <c r="C53" s="57" t="s">
        <v>594</v>
      </c>
      <c r="D53" s="51"/>
    </row>
    <row r="54" s="36" customFormat="1" ht="17" customHeight="1" spans="1:4">
      <c r="A54" s="63"/>
      <c r="B54" s="49"/>
      <c r="C54" s="57" t="s">
        <v>595</v>
      </c>
      <c r="D54" s="51"/>
    </row>
    <row r="55" s="36" customFormat="1" ht="17" customHeight="1" spans="1:4">
      <c r="A55" s="63"/>
      <c r="B55" s="49"/>
      <c r="C55" s="57" t="s">
        <v>596</v>
      </c>
      <c r="D55" s="51"/>
    </row>
    <row r="56" s="36" customFormat="1" ht="17" customHeight="1" spans="1:4">
      <c r="A56" s="63"/>
      <c r="B56" s="49"/>
      <c r="C56" s="57" t="s">
        <v>597</v>
      </c>
      <c r="D56" s="51"/>
    </row>
    <row r="57" s="36" customFormat="1" ht="17" customHeight="1" spans="1:4">
      <c r="A57" s="63"/>
      <c r="B57" s="49"/>
      <c r="C57" s="57" t="s">
        <v>598</v>
      </c>
      <c r="D57" s="51"/>
    </row>
    <row r="58" s="36" customFormat="1" ht="17" customHeight="1" spans="1:4">
      <c r="A58" s="63"/>
      <c r="B58" s="49"/>
      <c r="C58" s="57" t="s">
        <v>599</v>
      </c>
      <c r="D58" s="51"/>
    </row>
    <row r="59" s="36" customFormat="1" ht="17" customHeight="1" spans="1:4">
      <c r="A59" s="63"/>
      <c r="B59" s="49"/>
      <c r="C59" s="64" t="s">
        <v>600</v>
      </c>
      <c r="D59" s="51"/>
    </row>
    <row r="60" s="36" customFormat="1" ht="17" customHeight="1" spans="1:4">
      <c r="A60" s="63"/>
      <c r="B60" s="49"/>
      <c r="C60" s="64" t="s">
        <v>601</v>
      </c>
      <c r="D60" s="51"/>
    </row>
    <row r="61" s="36" customFormat="1" ht="17" customHeight="1" spans="1:4">
      <c r="A61" s="63"/>
      <c r="B61" s="49"/>
      <c r="C61" s="64" t="s">
        <v>602</v>
      </c>
      <c r="D61" s="51"/>
    </row>
    <row r="62" s="36" customFormat="1" ht="17" customHeight="1" spans="1:4">
      <c r="A62" s="63"/>
      <c r="B62" s="49"/>
      <c r="C62" s="50" t="s">
        <v>603</v>
      </c>
      <c r="D62" s="51">
        <f>SUM(D63:D65)</f>
        <v>0</v>
      </c>
    </row>
    <row r="63" s="36" customFormat="1" ht="17" customHeight="1" spans="1:4">
      <c r="A63" s="63"/>
      <c r="B63" s="49"/>
      <c r="C63" s="57" t="s">
        <v>584</v>
      </c>
      <c r="D63" s="51"/>
    </row>
    <row r="64" s="36" customFormat="1" ht="17" customHeight="1" spans="1:4">
      <c r="A64" s="63"/>
      <c r="B64" s="49"/>
      <c r="C64" s="57" t="s">
        <v>586</v>
      </c>
      <c r="D64" s="51"/>
    </row>
    <row r="65" s="36" customFormat="1" ht="17" customHeight="1" spans="1:4">
      <c r="A65" s="63"/>
      <c r="B65" s="49"/>
      <c r="C65" s="57" t="s">
        <v>604</v>
      </c>
      <c r="D65" s="51"/>
    </row>
    <row r="66" s="36" customFormat="1" ht="17" customHeight="1" spans="1:4">
      <c r="A66" s="63"/>
      <c r="B66" s="49"/>
      <c r="C66" s="50" t="s">
        <v>605</v>
      </c>
      <c r="D66" s="51"/>
    </row>
    <row r="67" s="36" customFormat="1" ht="17" customHeight="1" spans="1:4">
      <c r="A67" s="63"/>
      <c r="B67" s="49"/>
      <c r="C67" s="50" t="s">
        <v>606</v>
      </c>
      <c r="D67" s="51">
        <f>SUM(D68:D72)</f>
        <v>289</v>
      </c>
    </row>
    <row r="68" s="36" customFormat="1" ht="17" customHeight="1" spans="1:4">
      <c r="A68" s="48"/>
      <c r="B68" s="49"/>
      <c r="C68" s="57" t="s">
        <v>607</v>
      </c>
      <c r="D68" s="51"/>
    </row>
    <row r="69" s="36" customFormat="1" ht="17" customHeight="1" spans="1:4">
      <c r="A69" s="48"/>
      <c r="B69" s="49"/>
      <c r="C69" s="57" t="s">
        <v>608</v>
      </c>
      <c r="D69" s="51"/>
    </row>
    <row r="70" s="36" customFormat="1" ht="17" customHeight="1" spans="1:4">
      <c r="A70" s="48"/>
      <c r="B70" s="49"/>
      <c r="C70" s="57" t="s">
        <v>609</v>
      </c>
      <c r="D70" s="51"/>
    </row>
    <row r="71" s="36" customFormat="1" ht="17" customHeight="1" spans="1:4">
      <c r="A71" s="48"/>
      <c r="B71" s="49"/>
      <c r="C71" s="57" t="s">
        <v>610</v>
      </c>
      <c r="D71" s="51"/>
    </row>
    <row r="72" s="36" customFormat="1" ht="17" customHeight="1" spans="1:4">
      <c r="A72" s="48"/>
      <c r="B72" s="49"/>
      <c r="C72" s="57" t="s">
        <v>611</v>
      </c>
      <c r="D72" s="54">
        <v>289</v>
      </c>
    </row>
    <row r="73" s="36" customFormat="1" ht="17" customHeight="1" spans="1:4">
      <c r="A73" s="48"/>
      <c r="B73" s="49"/>
      <c r="C73" s="50" t="s">
        <v>612</v>
      </c>
      <c r="D73" s="51">
        <f>SUM(D74:D76)</f>
        <v>122</v>
      </c>
    </row>
    <row r="74" s="36" customFormat="1" ht="17" customHeight="1" spans="1:4">
      <c r="A74" s="48"/>
      <c r="B74" s="49"/>
      <c r="C74" s="50" t="s">
        <v>613</v>
      </c>
      <c r="D74" s="51">
        <v>122</v>
      </c>
    </row>
    <row r="75" s="36" customFormat="1" ht="17" customHeight="1" spans="1:4">
      <c r="A75" s="48"/>
      <c r="B75" s="49"/>
      <c r="C75" s="50" t="s">
        <v>614</v>
      </c>
      <c r="D75" s="51"/>
    </row>
    <row r="76" s="36" customFormat="1" ht="17" customHeight="1" spans="1:4">
      <c r="A76" s="48"/>
      <c r="B76" s="49"/>
      <c r="C76" s="50" t="s">
        <v>615</v>
      </c>
      <c r="D76" s="51"/>
    </row>
    <row r="77" s="36" customFormat="1" ht="17" customHeight="1" spans="1:4">
      <c r="A77" s="48"/>
      <c r="B77" s="49"/>
      <c r="C77" s="50" t="s">
        <v>616</v>
      </c>
      <c r="D77" s="51">
        <f>SUM(D78:D80)</f>
        <v>0</v>
      </c>
    </row>
    <row r="78" s="36" customFormat="1" ht="17" customHeight="1" spans="1:4">
      <c r="A78" s="48"/>
      <c r="B78" s="49"/>
      <c r="C78" s="55" t="s">
        <v>584</v>
      </c>
      <c r="D78" s="51"/>
    </row>
    <row r="79" s="36" customFormat="1" ht="17" customHeight="1" spans="1:4">
      <c r="A79" s="48"/>
      <c r="B79" s="49"/>
      <c r="C79" s="55" t="s">
        <v>586</v>
      </c>
      <c r="D79" s="51"/>
    </row>
    <row r="80" s="36" customFormat="1" ht="17" customHeight="1" spans="1:4">
      <c r="A80" s="48"/>
      <c r="B80" s="49"/>
      <c r="C80" s="55" t="s">
        <v>617</v>
      </c>
      <c r="D80" s="51"/>
    </row>
    <row r="81" s="36" customFormat="1" ht="17" customHeight="1" spans="1:4">
      <c r="A81" s="48"/>
      <c r="B81" s="49"/>
      <c r="C81" s="50" t="s">
        <v>618</v>
      </c>
      <c r="D81" s="51">
        <f>SUM(D82:D84)</f>
        <v>0</v>
      </c>
    </row>
    <row r="82" s="36" customFormat="1" ht="17" customHeight="1" spans="1:4">
      <c r="A82" s="48"/>
      <c r="B82" s="49"/>
      <c r="C82" s="55" t="s">
        <v>584</v>
      </c>
      <c r="D82" s="51"/>
    </row>
    <row r="83" s="36" customFormat="1" ht="17" customHeight="1" spans="1:4">
      <c r="A83" s="48"/>
      <c r="B83" s="49"/>
      <c r="C83" s="55" t="s">
        <v>586</v>
      </c>
      <c r="D83" s="51"/>
    </row>
    <row r="84" s="36" customFormat="1" ht="17" customHeight="1" spans="1:4">
      <c r="A84" s="48"/>
      <c r="B84" s="49"/>
      <c r="C84" s="55" t="s">
        <v>619</v>
      </c>
      <c r="D84" s="51"/>
    </row>
    <row r="85" s="36" customFormat="1" ht="17" customHeight="1" spans="1:4">
      <c r="A85" s="48"/>
      <c r="B85" s="49"/>
      <c r="C85" s="50" t="s">
        <v>620</v>
      </c>
      <c r="D85" s="51">
        <f>SUM(D86:D90)</f>
        <v>0</v>
      </c>
    </row>
    <row r="86" s="36" customFormat="1" ht="17" customHeight="1" spans="1:4">
      <c r="A86" s="48"/>
      <c r="B86" s="49"/>
      <c r="C86" s="55" t="s">
        <v>607</v>
      </c>
      <c r="D86" s="51"/>
    </row>
    <row r="87" s="36" customFormat="1" ht="17" customHeight="1" spans="1:4">
      <c r="A87" s="48"/>
      <c r="B87" s="49"/>
      <c r="C87" s="55" t="s">
        <v>608</v>
      </c>
      <c r="D87" s="51"/>
    </row>
    <row r="88" s="36" customFormat="1" ht="17" customHeight="1" spans="1:4">
      <c r="A88" s="48"/>
      <c r="B88" s="49"/>
      <c r="C88" s="55" t="s">
        <v>609</v>
      </c>
      <c r="D88" s="51"/>
    </row>
    <row r="89" s="36" customFormat="1" ht="17" customHeight="1" spans="1:4">
      <c r="A89" s="48"/>
      <c r="B89" s="49"/>
      <c r="C89" s="55" t="s">
        <v>610</v>
      </c>
      <c r="D89" s="51"/>
    </row>
    <row r="90" s="36" customFormat="1" ht="17" customHeight="1" spans="1:4">
      <c r="A90" s="48"/>
      <c r="B90" s="49"/>
      <c r="C90" s="55" t="s">
        <v>621</v>
      </c>
      <c r="D90" s="51"/>
    </row>
    <row r="91" s="36" customFormat="1" ht="17" customHeight="1" spans="1:4">
      <c r="A91" s="48"/>
      <c r="B91" s="49"/>
      <c r="C91" s="50" t="s">
        <v>622</v>
      </c>
      <c r="D91" s="51">
        <f>SUM(D92:D93)</f>
        <v>0</v>
      </c>
    </row>
    <row r="92" s="36" customFormat="1" ht="17" customHeight="1" spans="1:4">
      <c r="A92" s="48"/>
      <c r="B92" s="49"/>
      <c r="C92" s="55" t="s">
        <v>613</v>
      </c>
      <c r="D92" s="51"/>
    </row>
    <row r="93" s="36" customFormat="1" ht="17" customHeight="1" spans="1:4">
      <c r="A93" s="48"/>
      <c r="B93" s="49"/>
      <c r="C93" s="55" t="s">
        <v>623</v>
      </c>
      <c r="D93" s="51"/>
    </row>
    <row r="94" s="36" customFormat="1" ht="17" customHeight="1" spans="1:4">
      <c r="A94" s="48"/>
      <c r="B94" s="49"/>
      <c r="C94" s="55" t="s">
        <v>578</v>
      </c>
      <c r="D94" s="51">
        <f>SUM(D95:D96)</f>
        <v>1533</v>
      </c>
    </row>
    <row r="95" s="36" customFormat="1" ht="17" customHeight="1" spans="1:4">
      <c r="A95" s="48"/>
      <c r="B95" s="49"/>
      <c r="C95" s="55" t="s">
        <v>624</v>
      </c>
      <c r="D95" s="51">
        <v>1533</v>
      </c>
    </row>
    <row r="96" s="36" customFormat="1" ht="17" customHeight="1" spans="1:4">
      <c r="A96" s="48"/>
      <c r="B96" s="49"/>
      <c r="C96" s="55" t="s">
        <v>625</v>
      </c>
      <c r="D96" s="51"/>
    </row>
    <row r="97" s="36" customFormat="1" ht="17" customHeight="1" spans="1:4">
      <c r="A97" s="48"/>
      <c r="B97" s="49"/>
      <c r="C97" s="50" t="s">
        <v>626</v>
      </c>
      <c r="D97" s="51">
        <f>D98+D103+D108</f>
        <v>0</v>
      </c>
    </row>
    <row r="98" s="36" customFormat="1" ht="17" customHeight="1" spans="1:4">
      <c r="A98" s="48"/>
      <c r="B98" s="49"/>
      <c r="C98" s="57" t="s">
        <v>627</v>
      </c>
      <c r="D98" s="51">
        <f>SUM(D99:D102)</f>
        <v>0</v>
      </c>
    </row>
    <row r="99" s="36" customFormat="1" ht="17" customHeight="1" spans="1:4">
      <c r="A99" s="48"/>
      <c r="B99" s="49"/>
      <c r="C99" s="57" t="s">
        <v>543</v>
      </c>
      <c r="D99" s="51"/>
    </row>
    <row r="100" s="36" customFormat="1" ht="17" customHeight="1" spans="1:4">
      <c r="A100" s="48"/>
      <c r="B100" s="49"/>
      <c r="C100" s="57" t="s">
        <v>628</v>
      </c>
      <c r="D100" s="51"/>
    </row>
    <row r="101" s="36" customFormat="1" ht="17" customHeight="1" spans="1:4">
      <c r="A101" s="48"/>
      <c r="B101" s="49"/>
      <c r="C101" s="57" t="s">
        <v>629</v>
      </c>
      <c r="D101" s="51"/>
    </row>
    <row r="102" s="36" customFormat="1" ht="17" customHeight="1" spans="1:4">
      <c r="A102" s="48"/>
      <c r="B102" s="49"/>
      <c r="C102" s="57" t="s">
        <v>630</v>
      </c>
      <c r="D102" s="51"/>
    </row>
    <row r="103" s="36" customFormat="1" ht="17" customHeight="1" spans="1:4">
      <c r="A103" s="48"/>
      <c r="B103" s="49"/>
      <c r="C103" s="57" t="s">
        <v>631</v>
      </c>
      <c r="D103" s="51">
        <f>SUM(D104:D107)</f>
        <v>0</v>
      </c>
    </row>
    <row r="104" s="36" customFormat="1" ht="17" customHeight="1" spans="1:4">
      <c r="A104" s="48"/>
      <c r="B104" s="49"/>
      <c r="C104" s="57" t="s">
        <v>543</v>
      </c>
      <c r="D104" s="51"/>
    </row>
    <row r="105" s="36" customFormat="1" ht="17" customHeight="1" spans="1:4">
      <c r="A105" s="48"/>
      <c r="B105" s="49"/>
      <c r="C105" s="57" t="s">
        <v>628</v>
      </c>
      <c r="D105" s="51"/>
    </row>
    <row r="106" s="36" customFormat="1" ht="17" customHeight="1" spans="1:4">
      <c r="A106" s="48"/>
      <c r="B106" s="49"/>
      <c r="C106" s="57" t="s">
        <v>632</v>
      </c>
      <c r="D106" s="51"/>
    </row>
    <row r="107" s="36" customFormat="1" ht="17" customHeight="1" spans="1:4">
      <c r="A107" s="48"/>
      <c r="B107" s="49"/>
      <c r="C107" s="57" t="s">
        <v>633</v>
      </c>
      <c r="D107" s="51"/>
    </row>
    <row r="108" s="36" customFormat="1" ht="17" customHeight="1" spans="1:4">
      <c r="A108" s="48"/>
      <c r="B108" s="49"/>
      <c r="C108" s="57" t="s">
        <v>634</v>
      </c>
      <c r="D108" s="51">
        <f>SUM(D109:D112)</f>
        <v>0</v>
      </c>
    </row>
    <row r="109" s="36" customFormat="1" ht="17" customHeight="1" spans="1:4">
      <c r="A109" s="48"/>
      <c r="B109" s="49"/>
      <c r="C109" s="57" t="s">
        <v>635</v>
      </c>
      <c r="D109" s="51"/>
    </row>
    <row r="110" s="36" customFormat="1" ht="17" customHeight="1" spans="1:4">
      <c r="A110" s="48"/>
      <c r="B110" s="49"/>
      <c r="C110" s="57" t="s">
        <v>636</v>
      </c>
      <c r="D110" s="51"/>
    </row>
    <row r="111" s="36" customFormat="1" ht="17" customHeight="1" spans="1:4">
      <c r="A111" s="48"/>
      <c r="B111" s="49"/>
      <c r="C111" s="57" t="s">
        <v>637</v>
      </c>
      <c r="D111" s="51"/>
    </row>
    <row r="112" s="36" customFormat="1" ht="17" customHeight="1" spans="1:4">
      <c r="A112" s="48"/>
      <c r="B112" s="49"/>
      <c r="C112" s="57" t="s">
        <v>638</v>
      </c>
      <c r="D112" s="51"/>
    </row>
    <row r="113" s="36" customFormat="1" ht="17" customHeight="1" spans="1:4">
      <c r="A113" s="48"/>
      <c r="B113" s="49"/>
      <c r="C113" s="52" t="s">
        <v>639</v>
      </c>
      <c r="D113" s="51">
        <f>D114+D119+D124+D133+D140+D150+D153+D156</f>
        <v>0</v>
      </c>
    </row>
    <row r="114" s="36" customFormat="1" ht="17" customHeight="1" spans="1:4">
      <c r="A114" s="48"/>
      <c r="B114" s="49"/>
      <c r="C114" s="57" t="s">
        <v>640</v>
      </c>
      <c r="D114" s="51">
        <f>SUM(D115:D118)</f>
        <v>0</v>
      </c>
    </row>
    <row r="115" s="36" customFormat="1" ht="17" customHeight="1" spans="1:4">
      <c r="A115" s="48"/>
      <c r="B115" s="49"/>
      <c r="C115" s="57" t="s">
        <v>641</v>
      </c>
      <c r="D115" s="51"/>
    </row>
    <row r="116" s="36" customFormat="1" ht="17" customHeight="1" spans="1:4">
      <c r="A116" s="48"/>
      <c r="B116" s="49"/>
      <c r="C116" s="57" t="s">
        <v>642</v>
      </c>
      <c r="D116" s="51"/>
    </row>
    <row r="117" s="36" customFormat="1" ht="17" customHeight="1" spans="1:4">
      <c r="A117" s="48"/>
      <c r="B117" s="49"/>
      <c r="C117" s="57" t="s">
        <v>643</v>
      </c>
      <c r="D117" s="51"/>
    </row>
    <row r="118" s="36" customFormat="1" ht="17" customHeight="1" spans="1:4">
      <c r="A118" s="48"/>
      <c r="B118" s="49"/>
      <c r="C118" s="57" t="s">
        <v>644</v>
      </c>
      <c r="D118" s="51"/>
    </row>
    <row r="119" s="36" customFormat="1" ht="17" customHeight="1" spans="1:4">
      <c r="A119" s="48"/>
      <c r="B119" s="49"/>
      <c r="C119" s="57" t="s">
        <v>645</v>
      </c>
      <c r="D119" s="51">
        <f>SUM(D120:D123)</f>
        <v>0</v>
      </c>
    </row>
    <row r="120" s="36" customFormat="1" ht="17" customHeight="1" spans="1:4">
      <c r="A120" s="48"/>
      <c r="B120" s="49"/>
      <c r="C120" s="57" t="s">
        <v>643</v>
      </c>
      <c r="D120" s="51"/>
    </row>
    <row r="121" s="36" customFormat="1" ht="17" customHeight="1" spans="1:4">
      <c r="A121" s="48"/>
      <c r="B121" s="49"/>
      <c r="C121" s="57" t="s">
        <v>646</v>
      </c>
      <c r="D121" s="51"/>
    </row>
    <row r="122" s="36" customFormat="1" ht="17" customHeight="1" spans="1:4">
      <c r="A122" s="48"/>
      <c r="B122" s="49"/>
      <c r="C122" s="57" t="s">
        <v>647</v>
      </c>
      <c r="D122" s="51"/>
    </row>
    <row r="123" s="36" customFormat="1" ht="17" customHeight="1" spans="1:4">
      <c r="A123" s="48"/>
      <c r="B123" s="49"/>
      <c r="C123" s="57" t="s">
        <v>648</v>
      </c>
      <c r="D123" s="51"/>
    </row>
    <row r="124" s="36" customFormat="1" ht="17" customHeight="1" spans="1:4">
      <c r="A124" s="48"/>
      <c r="B124" s="49"/>
      <c r="C124" s="57" t="s">
        <v>649</v>
      </c>
      <c r="D124" s="51">
        <f>SUM(D125:D132)</f>
        <v>0</v>
      </c>
    </row>
    <row r="125" s="36" customFormat="1" ht="17" customHeight="1" spans="1:4">
      <c r="A125" s="48"/>
      <c r="B125" s="49"/>
      <c r="C125" s="57" t="s">
        <v>650</v>
      </c>
      <c r="D125" s="51"/>
    </row>
    <row r="126" s="36" customFormat="1" ht="17" customHeight="1" spans="1:4">
      <c r="A126" s="48"/>
      <c r="B126" s="49"/>
      <c r="C126" s="57" t="s">
        <v>651</v>
      </c>
      <c r="D126" s="51"/>
    </row>
    <row r="127" s="36" customFormat="1" ht="17" customHeight="1" spans="1:4">
      <c r="A127" s="48"/>
      <c r="B127" s="49"/>
      <c r="C127" s="57" t="s">
        <v>652</v>
      </c>
      <c r="D127" s="51"/>
    </row>
    <row r="128" s="36" customFormat="1" ht="17" customHeight="1" spans="1:4">
      <c r="A128" s="48"/>
      <c r="B128" s="49"/>
      <c r="C128" s="57" t="s">
        <v>653</v>
      </c>
      <c r="D128" s="51"/>
    </row>
    <row r="129" s="36" customFormat="1" ht="17" customHeight="1" spans="1:4">
      <c r="A129" s="48"/>
      <c r="B129" s="49"/>
      <c r="C129" s="57" t="s">
        <v>654</v>
      </c>
      <c r="D129" s="51"/>
    </row>
    <row r="130" s="36" customFormat="1" ht="17" customHeight="1" spans="1:4">
      <c r="A130" s="48"/>
      <c r="B130" s="49"/>
      <c r="C130" s="57" t="s">
        <v>655</v>
      </c>
      <c r="D130" s="51"/>
    </row>
    <row r="131" s="36" customFormat="1" ht="17" customHeight="1" spans="1:4">
      <c r="A131" s="48"/>
      <c r="B131" s="49"/>
      <c r="C131" s="57" t="s">
        <v>656</v>
      </c>
      <c r="D131" s="51"/>
    </row>
    <row r="132" s="36" customFormat="1" ht="17" customHeight="1" spans="1:4">
      <c r="A132" s="48"/>
      <c r="B132" s="49"/>
      <c r="C132" s="57" t="s">
        <v>657</v>
      </c>
      <c r="D132" s="51"/>
    </row>
    <row r="133" s="36" customFormat="1" ht="17" customHeight="1" spans="1:4">
      <c r="A133" s="48"/>
      <c r="B133" s="49"/>
      <c r="C133" s="57" t="s">
        <v>658</v>
      </c>
      <c r="D133" s="51">
        <f>SUM(D134:D139)</f>
        <v>0</v>
      </c>
    </row>
    <row r="134" s="36" customFormat="1" ht="17" customHeight="1" spans="1:4">
      <c r="A134" s="48"/>
      <c r="B134" s="49"/>
      <c r="C134" s="57" t="s">
        <v>659</v>
      </c>
      <c r="D134" s="51"/>
    </row>
    <row r="135" s="36" customFormat="1" ht="17" customHeight="1" spans="1:4">
      <c r="A135" s="48"/>
      <c r="B135" s="49"/>
      <c r="C135" s="57" t="s">
        <v>660</v>
      </c>
      <c r="D135" s="51"/>
    </row>
    <row r="136" s="36" customFormat="1" ht="17" customHeight="1" spans="1:4">
      <c r="A136" s="48"/>
      <c r="B136" s="49"/>
      <c r="C136" s="57" t="s">
        <v>661</v>
      </c>
      <c r="D136" s="51"/>
    </row>
    <row r="137" s="36" customFormat="1" ht="17" customHeight="1" spans="1:4">
      <c r="A137" s="48"/>
      <c r="B137" s="49"/>
      <c r="C137" s="57" t="s">
        <v>662</v>
      </c>
      <c r="D137" s="51"/>
    </row>
    <row r="138" s="36" customFormat="1" ht="17" customHeight="1" spans="1:4">
      <c r="A138" s="48"/>
      <c r="B138" s="49"/>
      <c r="C138" s="57" t="s">
        <v>663</v>
      </c>
      <c r="D138" s="51"/>
    </row>
    <row r="139" s="36" customFormat="1" ht="17" customHeight="1" spans="1:4">
      <c r="A139" s="48"/>
      <c r="B139" s="49"/>
      <c r="C139" s="57" t="s">
        <v>664</v>
      </c>
      <c r="D139" s="51"/>
    </row>
    <row r="140" s="36" customFormat="1" ht="17" customHeight="1" spans="1:4">
      <c r="A140" s="48"/>
      <c r="B140" s="49"/>
      <c r="C140" s="57" t="s">
        <v>665</v>
      </c>
      <c r="D140" s="51">
        <f>SUM(D141:D149)</f>
        <v>0</v>
      </c>
    </row>
    <row r="141" s="36" customFormat="1" ht="17" customHeight="1" spans="1:4">
      <c r="A141" s="48"/>
      <c r="B141" s="49"/>
      <c r="C141" s="57" t="s">
        <v>666</v>
      </c>
      <c r="D141" s="51"/>
    </row>
    <row r="142" s="36" customFormat="1" ht="17" customHeight="1" spans="1:4">
      <c r="A142" s="48"/>
      <c r="B142" s="49"/>
      <c r="C142" s="57" t="s">
        <v>667</v>
      </c>
      <c r="D142" s="51"/>
    </row>
    <row r="143" s="36" customFormat="1" ht="17" customHeight="1" spans="1:4">
      <c r="A143" s="48"/>
      <c r="B143" s="49"/>
      <c r="C143" s="57" t="s">
        <v>668</v>
      </c>
      <c r="D143" s="51"/>
    </row>
    <row r="144" s="36" customFormat="1" ht="17" customHeight="1" spans="1:4">
      <c r="A144" s="48"/>
      <c r="B144" s="49"/>
      <c r="C144" s="57" t="s">
        <v>669</v>
      </c>
      <c r="D144" s="51"/>
    </row>
    <row r="145" s="36" customFormat="1" ht="17" customHeight="1" spans="1:4">
      <c r="A145" s="48"/>
      <c r="B145" s="49"/>
      <c r="C145" s="57" t="s">
        <v>670</v>
      </c>
      <c r="D145" s="51"/>
    </row>
    <row r="146" s="36" customFormat="1" ht="17" customHeight="1" spans="1:4">
      <c r="A146" s="48"/>
      <c r="B146" s="49"/>
      <c r="C146" s="57" t="s">
        <v>671</v>
      </c>
      <c r="D146" s="51"/>
    </row>
    <row r="147" s="36" customFormat="1" ht="17" customHeight="1" spans="1:4">
      <c r="A147" s="48"/>
      <c r="B147" s="49"/>
      <c r="C147" s="57" t="s">
        <v>672</v>
      </c>
      <c r="D147" s="51"/>
    </row>
    <row r="148" s="36" customFormat="1" ht="17" customHeight="1" spans="1:4">
      <c r="A148" s="48"/>
      <c r="B148" s="49"/>
      <c r="C148" s="57" t="s">
        <v>673</v>
      </c>
      <c r="D148" s="51"/>
    </row>
    <row r="149" s="36" customFormat="1" ht="17" customHeight="1" spans="1:4">
      <c r="A149" s="48"/>
      <c r="B149" s="49"/>
      <c r="C149" s="57" t="s">
        <v>674</v>
      </c>
      <c r="D149" s="51"/>
    </row>
    <row r="150" s="36" customFormat="1" ht="17" customHeight="1" spans="1:4">
      <c r="A150" s="48"/>
      <c r="B150" s="49"/>
      <c r="C150" s="57" t="s">
        <v>675</v>
      </c>
      <c r="D150" s="51">
        <f>SUM(D151:D152)</f>
        <v>0</v>
      </c>
    </row>
    <row r="151" s="36" customFormat="1" ht="17" customHeight="1" spans="1:4">
      <c r="A151" s="48"/>
      <c r="B151" s="49"/>
      <c r="C151" s="55" t="s">
        <v>641</v>
      </c>
      <c r="D151" s="51"/>
    </row>
    <row r="152" s="36" customFormat="1" ht="17" customHeight="1" spans="1:4">
      <c r="A152" s="48"/>
      <c r="B152" s="49"/>
      <c r="C152" s="55" t="s">
        <v>676</v>
      </c>
      <c r="D152" s="51"/>
    </row>
    <row r="153" s="36" customFormat="1" ht="17" customHeight="1" spans="1:4">
      <c r="A153" s="48"/>
      <c r="B153" s="49"/>
      <c r="C153" s="57" t="s">
        <v>677</v>
      </c>
      <c r="D153" s="51">
        <f>SUM(D154:D155)</f>
        <v>0</v>
      </c>
    </row>
    <row r="154" s="36" customFormat="1" ht="17" customHeight="1" spans="1:4">
      <c r="A154" s="48"/>
      <c r="B154" s="49"/>
      <c r="C154" s="55" t="s">
        <v>641</v>
      </c>
      <c r="D154" s="51"/>
    </row>
    <row r="155" s="36" customFormat="1" ht="17" customHeight="1" spans="1:4">
      <c r="A155" s="48"/>
      <c r="B155" s="49"/>
      <c r="C155" s="55" t="s">
        <v>678</v>
      </c>
      <c r="D155" s="51"/>
    </row>
    <row r="156" s="36" customFormat="1" ht="17" customHeight="1" spans="1:4">
      <c r="A156" s="48"/>
      <c r="B156" s="49"/>
      <c r="C156" s="57" t="s">
        <v>679</v>
      </c>
      <c r="D156" s="51"/>
    </row>
    <row r="157" s="36" customFormat="1" ht="17" customHeight="1" spans="1:4">
      <c r="A157" s="48"/>
      <c r="B157" s="49"/>
      <c r="C157" s="52" t="s">
        <v>680</v>
      </c>
      <c r="D157" s="51">
        <f>D158</f>
        <v>0</v>
      </c>
    </row>
    <row r="158" s="36" customFormat="1" ht="17" customHeight="1" spans="1:4">
      <c r="A158" s="48"/>
      <c r="B158" s="49"/>
      <c r="C158" s="57" t="s">
        <v>681</v>
      </c>
      <c r="D158" s="51">
        <f>SUM(D159:D160)</f>
        <v>0</v>
      </c>
    </row>
    <row r="159" s="36" customFormat="1" ht="17" customHeight="1" spans="1:4">
      <c r="A159" s="48"/>
      <c r="B159" s="49"/>
      <c r="C159" s="57" t="s">
        <v>682</v>
      </c>
      <c r="D159" s="51"/>
    </row>
    <row r="160" s="36" customFormat="1" ht="17" customHeight="1" spans="1:4">
      <c r="A160" s="48"/>
      <c r="B160" s="49"/>
      <c r="C160" s="57" t="s">
        <v>683</v>
      </c>
      <c r="D160" s="51"/>
    </row>
    <row r="161" s="36" customFormat="1" ht="17" customHeight="1" spans="1:4">
      <c r="A161" s="48"/>
      <c r="B161" s="49"/>
      <c r="C161" s="52" t="s">
        <v>684</v>
      </c>
      <c r="D161" s="51">
        <f>D162+D166+D175+D176</f>
        <v>10593</v>
      </c>
    </row>
    <row r="162" s="36" customFormat="1" ht="17" customHeight="1" spans="1:4">
      <c r="A162" s="48"/>
      <c r="B162" s="49"/>
      <c r="C162" s="57" t="s">
        <v>685</v>
      </c>
      <c r="D162" s="51">
        <f>SUM(D163:D165)</f>
        <v>9028</v>
      </c>
    </row>
    <row r="163" s="36" customFormat="1" ht="17" customHeight="1" spans="1:4">
      <c r="A163" s="48"/>
      <c r="B163" s="49"/>
      <c r="C163" s="57" t="s">
        <v>686</v>
      </c>
      <c r="D163" s="51"/>
    </row>
    <row r="164" s="36" customFormat="1" ht="17" customHeight="1" spans="1:4">
      <c r="A164" s="48"/>
      <c r="B164" s="49"/>
      <c r="C164" s="57" t="s">
        <v>687</v>
      </c>
      <c r="D164" s="54">
        <v>9028</v>
      </c>
    </row>
    <row r="165" s="36" customFormat="1" ht="17" customHeight="1" spans="1:4">
      <c r="A165" s="48"/>
      <c r="B165" s="49"/>
      <c r="C165" s="57" t="s">
        <v>688</v>
      </c>
      <c r="D165" s="54"/>
    </row>
    <row r="166" s="36" customFormat="1" ht="17" customHeight="1" spans="1:4">
      <c r="A166" s="48"/>
      <c r="B166" s="49"/>
      <c r="C166" s="57" t="s">
        <v>689</v>
      </c>
      <c r="D166" s="51">
        <f>SUM(D167:D174)</f>
        <v>0</v>
      </c>
    </row>
    <row r="167" s="36" customFormat="1" ht="17" customHeight="1" spans="1:4">
      <c r="A167" s="48"/>
      <c r="B167" s="49"/>
      <c r="C167" s="57" t="s">
        <v>690</v>
      </c>
      <c r="D167" s="51"/>
    </row>
    <row r="168" s="36" customFormat="1" ht="17" customHeight="1" spans="1:4">
      <c r="A168" s="48"/>
      <c r="B168" s="49"/>
      <c r="C168" s="57" t="s">
        <v>691</v>
      </c>
      <c r="D168" s="51"/>
    </row>
    <row r="169" s="36" customFormat="1" ht="17" customHeight="1" spans="1:4">
      <c r="A169" s="48"/>
      <c r="B169" s="49"/>
      <c r="C169" s="57" t="s">
        <v>692</v>
      </c>
      <c r="D169" s="51"/>
    </row>
    <row r="170" s="36" customFormat="1" ht="17" customHeight="1" spans="1:4">
      <c r="A170" s="48"/>
      <c r="B170" s="49"/>
      <c r="C170" s="57" t="s">
        <v>693</v>
      </c>
      <c r="D170" s="51"/>
    </row>
    <row r="171" s="36" customFormat="1" ht="17" customHeight="1" spans="1:4">
      <c r="A171" s="48"/>
      <c r="B171" s="49"/>
      <c r="C171" s="57" t="s">
        <v>694</v>
      </c>
      <c r="D171" s="51"/>
    </row>
    <row r="172" s="36" customFormat="1" ht="17" customHeight="1" spans="1:4">
      <c r="A172" s="48"/>
      <c r="B172" s="49"/>
      <c r="C172" s="57" t="s">
        <v>695</v>
      </c>
      <c r="D172" s="51"/>
    </row>
    <row r="173" s="36" customFormat="1" ht="17" customHeight="1" spans="1:4">
      <c r="A173" s="48"/>
      <c r="B173" s="49"/>
      <c r="C173" s="57" t="s">
        <v>696</v>
      </c>
      <c r="D173" s="51"/>
    </row>
    <row r="174" s="36" customFormat="1" ht="17" customHeight="1" spans="1:4">
      <c r="A174" s="48"/>
      <c r="B174" s="49"/>
      <c r="C174" s="57" t="s">
        <v>697</v>
      </c>
      <c r="D174" s="51"/>
    </row>
    <row r="175" s="36" customFormat="1" ht="17" customHeight="1" spans="1:4">
      <c r="A175" s="48"/>
      <c r="B175" s="49"/>
      <c r="C175" s="57" t="s">
        <v>698</v>
      </c>
      <c r="D175" s="51"/>
    </row>
    <row r="176" s="36" customFormat="1" ht="17" customHeight="1" spans="1:4">
      <c r="A176" s="48"/>
      <c r="B176" s="49"/>
      <c r="C176" s="57" t="s">
        <v>699</v>
      </c>
      <c r="D176" s="51">
        <v>1565</v>
      </c>
    </row>
    <row r="177" s="36" customFormat="1" ht="17" customHeight="1" spans="1:4">
      <c r="A177" s="48"/>
      <c r="B177" s="49"/>
      <c r="C177" s="57" t="s">
        <v>700</v>
      </c>
      <c r="D177" s="54">
        <v>466</v>
      </c>
    </row>
    <row r="178" s="36" customFormat="1" ht="17" customHeight="1" spans="1:4">
      <c r="A178" s="48"/>
      <c r="B178" s="49"/>
      <c r="C178" s="57" t="s">
        <v>701</v>
      </c>
      <c r="D178" s="54">
        <v>755</v>
      </c>
    </row>
    <row r="179" s="36" customFormat="1" ht="17" customHeight="1" spans="1:4">
      <c r="A179" s="48"/>
      <c r="B179" s="49"/>
      <c r="C179" s="57" t="s">
        <v>702</v>
      </c>
      <c r="D179" s="54">
        <v>67</v>
      </c>
    </row>
    <row r="180" s="36" customFormat="1" ht="17" customHeight="1" spans="1:4">
      <c r="A180" s="48"/>
      <c r="B180" s="49"/>
      <c r="C180" s="57" t="s">
        <v>703</v>
      </c>
      <c r="D180" s="54"/>
    </row>
    <row r="181" s="36" customFormat="1" ht="17" customHeight="1" spans="1:4">
      <c r="A181" s="48"/>
      <c r="B181" s="49"/>
      <c r="C181" s="57" t="s">
        <v>704</v>
      </c>
      <c r="D181" s="54">
        <v>18</v>
      </c>
    </row>
    <row r="182" s="36" customFormat="1" ht="17" customHeight="1" spans="1:4">
      <c r="A182" s="48"/>
      <c r="B182" s="49"/>
      <c r="C182" s="57" t="s">
        <v>705</v>
      </c>
      <c r="D182" s="51"/>
    </row>
    <row r="183" s="36" customFormat="1" ht="17" customHeight="1" spans="1:4">
      <c r="A183" s="48"/>
      <c r="B183" s="49"/>
      <c r="C183" s="65" t="s">
        <v>706</v>
      </c>
      <c r="D183" s="51">
        <v>205</v>
      </c>
    </row>
    <row r="184" s="36" customFormat="1" ht="17" customHeight="1" spans="1:4">
      <c r="A184" s="48"/>
      <c r="B184" s="49"/>
      <c r="C184" s="57" t="s">
        <v>707</v>
      </c>
      <c r="D184" s="51"/>
    </row>
    <row r="185" s="36" customFormat="1" ht="17" customHeight="1" spans="1:4">
      <c r="A185" s="48"/>
      <c r="B185" s="49"/>
      <c r="C185" s="57" t="s">
        <v>708</v>
      </c>
      <c r="D185" s="54"/>
    </row>
    <row r="186" s="36" customFormat="1" ht="17" customHeight="1" spans="1:4">
      <c r="A186" s="48"/>
      <c r="B186" s="49"/>
      <c r="C186" s="57" t="s">
        <v>709</v>
      </c>
      <c r="D186" s="51">
        <v>54</v>
      </c>
    </row>
    <row r="187" s="36" customFormat="1" ht="17" customHeight="1" spans="1:4">
      <c r="A187" s="48"/>
      <c r="B187" s="49"/>
      <c r="C187" s="52" t="s">
        <v>710</v>
      </c>
      <c r="D187" s="51">
        <f>SUM(D188:D202)</f>
        <v>10052</v>
      </c>
    </row>
    <row r="188" s="36" customFormat="1" ht="17" customHeight="1" spans="1:4">
      <c r="A188" s="48"/>
      <c r="B188" s="49"/>
      <c r="C188" s="52" t="s">
        <v>711</v>
      </c>
      <c r="D188" s="51"/>
    </row>
    <row r="189" s="36" customFormat="1" ht="17" customHeight="1" spans="1:4">
      <c r="A189" s="48"/>
      <c r="B189" s="49"/>
      <c r="C189" s="52" t="s">
        <v>712</v>
      </c>
      <c r="D189" s="51"/>
    </row>
    <row r="190" s="36" customFormat="1" ht="17" customHeight="1" spans="1:4">
      <c r="A190" s="48"/>
      <c r="B190" s="49"/>
      <c r="C190" s="52" t="s">
        <v>713</v>
      </c>
      <c r="D190" s="51">
        <v>10052</v>
      </c>
    </row>
    <row r="191" s="36" customFormat="1" ht="17" customHeight="1" spans="1:4">
      <c r="A191" s="48"/>
      <c r="B191" s="49"/>
      <c r="C191" s="52" t="s">
        <v>714</v>
      </c>
      <c r="D191" s="51"/>
    </row>
    <row r="192" s="36" customFormat="1" ht="17" customHeight="1" spans="1:4">
      <c r="A192" s="48"/>
      <c r="B192" s="49"/>
      <c r="C192" s="52" t="s">
        <v>715</v>
      </c>
      <c r="D192" s="51"/>
    </row>
    <row r="193" s="36" customFormat="1" ht="17" customHeight="1" spans="1:4">
      <c r="A193" s="48"/>
      <c r="B193" s="49"/>
      <c r="C193" s="52" t="s">
        <v>716</v>
      </c>
      <c r="D193" s="51"/>
    </row>
    <row r="194" s="36" customFormat="1" ht="17" customHeight="1" spans="1:4">
      <c r="A194" s="48"/>
      <c r="B194" s="49"/>
      <c r="C194" s="52" t="s">
        <v>717</v>
      </c>
      <c r="D194" s="51"/>
    </row>
    <row r="195" s="36" customFormat="1" ht="17" customHeight="1" spans="1:4">
      <c r="A195" s="48"/>
      <c r="B195" s="49"/>
      <c r="C195" s="52" t="s">
        <v>718</v>
      </c>
      <c r="D195" s="51"/>
    </row>
    <row r="196" s="36" customFormat="1" ht="17" customHeight="1" spans="1:4">
      <c r="A196" s="48"/>
      <c r="B196" s="49"/>
      <c r="C196" s="52" t="s">
        <v>719</v>
      </c>
      <c r="D196" s="51"/>
    </row>
    <row r="197" s="36" customFormat="1" ht="17" customHeight="1" spans="1:4">
      <c r="A197" s="48"/>
      <c r="B197" s="49"/>
      <c r="C197" s="52" t="s">
        <v>720</v>
      </c>
      <c r="D197" s="51"/>
    </row>
    <row r="198" s="36" customFormat="1" ht="17" customHeight="1" spans="1:4">
      <c r="A198" s="48"/>
      <c r="B198" s="49"/>
      <c r="C198" s="52" t="s">
        <v>721</v>
      </c>
      <c r="D198" s="51"/>
    </row>
    <row r="199" s="36" customFormat="1" ht="17" customHeight="1" spans="1:4">
      <c r="A199" s="48"/>
      <c r="B199" s="49"/>
      <c r="C199" s="52" t="s">
        <v>722</v>
      </c>
      <c r="D199" s="51"/>
    </row>
    <row r="200" s="36" customFormat="1" ht="17" customHeight="1" spans="1:4">
      <c r="A200" s="48"/>
      <c r="B200" s="49"/>
      <c r="C200" s="52" t="s">
        <v>723</v>
      </c>
      <c r="D200" s="51"/>
    </row>
    <row r="201" s="36" customFormat="1" ht="17" customHeight="1" spans="1:4">
      <c r="A201" s="48"/>
      <c r="B201" s="49"/>
      <c r="C201" s="52" t="s">
        <v>724</v>
      </c>
      <c r="D201" s="54"/>
    </row>
    <row r="202" s="36" customFormat="1" ht="17" customHeight="1" spans="1:4">
      <c r="A202" s="48"/>
      <c r="B202" s="49"/>
      <c r="C202" s="52" t="s">
        <v>725</v>
      </c>
      <c r="D202" s="54"/>
    </row>
    <row r="203" s="36" customFormat="1" ht="17" customHeight="1" spans="1:4">
      <c r="A203" s="48"/>
      <c r="B203" s="49"/>
      <c r="C203" s="52" t="s">
        <v>726</v>
      </c>
      <c r="D203" s="51">
        <f>SUM(D204:D218)</f>
        <v>0.5</v>
      </c>
    </row>
    <row r="204" s="36" customFormat="1" ht="17" customHeight="1" spans="1:4">
      <c r="A204" s="48"/>
      <c r="B204" s="49"/>
      <c r="C204" s="52" t="s">
        <v>727</v>
      </c>
      <c r="D204" s="51"/>
    </row>
    <row r="205" s="36" customFormat="1" ht="17" customHeight="1" spans="1:4">
      <c r="A205" s="48"/>
      <c r="B205" s="49"/>
      <c r="C205" s="52" t="s">
        <v>728</v>
      </c>
      <c r="D205" s="51"/>
    </row>
    <row r="206" s="36" customFormat="1" ht="17" customHeight="1" spans="1:4">
      <c r="A206" s="48"/>
      <c r="B206" s="49"/>
      <c r="C206" s="52" t="s">
        <v>729</v>
      </c>
      <c r="D206" s="51">
        <v>0.5</v>
      </c>
    </row>
    <row r="207" s="36" customFormat="1" ht="17" customHeight="1" spans="1:4">
      <c r="A207" s="48"/>
      <c r="B207" s="49"/>
      <c r="C207" s="52" t="s">
        <v>730</v>
      </c>
      <c r="D207" s="51"/>
    </row>
    <row r="208" s="36" customFormat="1" ht="17" customHeight="1" spans="1:4">
      <c r="A208" s="48"/>
      <c r="B208" s="49"/>
      <c r="C208" s="52" t="s">
        <v>731</v>
      </c>
      <c r="D208" s="51"/>
    </row>
    <row r="209" s="36" customFormat="1" ht="17" customHeight="1" spans="1:4">
      <c r="A209" s="48"/>
      <c r="B209" s="49"/>
      <c r="C209" s="52" t="s">
        <v>732</v>
      </c>
      <c r="D209" s="51"/>
    </row>
    <row r="210" s="36" customFormat="1" ht="17" customHeight="1" spans="1:4">
      <c r="A210" s="48"/>
      <c r="B210" s="49"/>
      <c r="C210" s="52" t="s">
        <v>733</v>
      </c>
      <c r="D210" s="51"/>
    </row>
    <row r="211" s="36" customFormat="1" ht="17" customHeight="1" spans="1:4">
      <c r="A211" s="48"/>
      <c r="B211" s="49"/>
      <c r="C211" s="52" t="s">
        <v>734</v>
      </c>
      <c r="D211" s="51"/>
    </row>
    <row r="212" s="36" customFormat="1" ht="17" customHeight="1" spans="1:4">
      <c r="A212" s="48"/>
      <c r="B212" s="49"/>
      <c r="C212" s="52" t="s">
        <v>735</v>
      </c>
      <c r="D212" s="51"/>
    </row>
    <row r="213" s="36" customFormat="1" ht="17" customHeight="1" spans="1:4">
      <c r="A213" s="48"/>
      <c r="B213" s="49"/>
      <c r="C213" s="52" t="s">
        <v>736</v>
      </c>
      <c r="D213" s="51"/>
    </row>
    <row r="214" s="36" customFormat="1" ht="17" customHeight="1" spans="1:4">
      <c r="A214" s="48"/>
      <c r="B214" s="49"/>
      <c r="C214" s="52" t="s">
        <v>737</v>
      </c>
      <c r="D214" s="51"/>
    </row>
    <row r="215" s="36" customFormat="1" ht="17" customHeight="1" spans="1:4">
      <c r="A215" s="48"/>
      <c r="B215" s="49"/>
      <c r="C215" s="52" t="s">
        <v>738</v>
      </c>
      <c r="D215" s="51"/>
    </row>
    <row r="216" s="36" customFormat="1" ht="17" customHeight="1" spans="1:4">
      <c r="A216" s="48"/>
      <c r="B216" s="49"/>
      <c r="C216" s="52" t="s">
        <v>739</v>
      </c>
      <c r="D216" s="51"/>
    </row>
    <row r="217" s="36" customFormat="1" ht="17" customHeight="1" spans="1:4">
      <c r="A217" s="48"/>
      <c r="B217" s="49"/>
      <c r="C217" s="52" t="s">
        <v>740</v>
      </c>
      <c r="D217" s="51"/>
    </row>
    <row r="218" s="36" customFormat="1" ht="17" customHeight="1" spans="1:4">
      <c r="A218" s="48"/>
      <c r="B218" s="49"/>
      <c r="C218" s="52" t="s">
        <v>741</v>
      </c>
      <c r="D218" s="51"/>
    </row>
    <row r="219" s="36" customFormat="1" ht="17" customHeight="1" spans="1:4">
      <c r="A219" s="48"/>
      <c r="B219" s="49"/>
      <c r="C219" s="52" t="s">
        <v>742</v>
      </c>
      <c r="D219" s="51">
        <f>D220+D233</f>
        <v>0</v>
      </c>
    </row>
    <row r="220" s="36" customFormat="1" ht="17" customHeight="1" spans="1:4">
      <c r="A220" s="48"/>
      <c r="B220" s="49"/>
      <c r="C220" s="52" t="s">
        <v>743</v>
      </c>
      <c r="D220" s="51">
        <f>SUM(D221:D232)</f>
        <v>0</v>
      </c>
    </row>
    <row r="221" s="36" customFormat="1" ht="17" customHeight="1" spans="1:4">
      <c r="A221" s="48"/>
      <c r="B221" s="49"/>
      <c r="C221" s="52" t="s">
        <v>744</v>
      </c>
      <c r="D221" s="51"/>
    </row>
    <row r="222" s="36" customFormat="1" ht="17" customHeight="1" spans="1:4">
      <c r="A222" s="48"/>
      <c r="B222" s="49"/>
      <c r="C222" s="52" t="s">
        <v>745</v>
      </c>
      <c r="D222" s="51"/>
    </row>
    <row r="223" s="36" customFormat="1" ht="17" customHeight="1" spans="1:4">
      <c r="A223" s="48"/>
      <c r="B223" s="49"/>
      <c r="C223" s="52" t="s">
        <v>746</v>
      </c>
      <c r="D223" s="51"/>
    </row>
    <row r="224" s="36" customFormat="1" ht="17" customHeight="1" spans="1:4">
      <c r="A224" s="48"/>
      <c r="B224" s="49"/>
      <c r="C224" s="52" t="s">
        <v>747</v>
      </c>
      <c r="D224" s="51"/>
    </row>
    <row r="225" s="36" customFormat="1" ht="17" customHeight="1" spans="1:4">
      <c r="A225" s="48"/>
      <c r="B225" s="49"/>
      <c r="C225" s="52" t="s">
        <v>748</v>
      </c>
      <c r="D225" s="51"/>
    </row>
    <row r="226" s="36" customFormat="1" ht="17" customHeight="1" spans="1:4">
      <c r="A226" s="48"/>
      <c r="B226" s="49"/>
      <c r="C226" s="52" t="s">
        <v>749</v>
      </c>
      <c r="D226" s="51"/>
    </row>
    <row r="227" s="36" customFormat="1" ht="17" customHeight="1" spans="1:4">
      <c r="A227" s="48"/>
      <c r="B227" s="49"/>
      <c r="C227" s="52" t="s">
        <v>750</v>
      </c>
      <c r="D227" s="51"/>
    </row>
    <row r="228" s="36" customFormat="1" ht="17" customHeight="1" spans="1:4">
      <c r="A228" s="48"/>
      <c r="B228" s="49"/>
      <c r="C228" s="52" t="s">
        <v>751</v>
      </c>
      <c r="D228" s="51"/>
    </row>
    <row r="229" s="36" customFormat="1" ht="17" customHeight="1" spans="1:4">
      <c r="A229" s="48"/>
      <c r="B229" s="49"/>
      <c r="C229" s="52" t="s">
        <v>752</v>
      </c>
      <c r="D229" s="51"/>
    </row>
    <row r="230" s="36" customFormat="1" ht="17" customHeight="1" spans="1:4">
      <c r="A230" s="48"/>
      <c r="B230" s="49"/>
      <c r="C230" s="52" t="s">
        <v>753</v>
      </c>
      <c r="D230" s="51"/>
    </row>
    <row r="231" s="36" customFormat="1" ht="17" customHeight="1" spans="1:4">
      <c r="A231" s="48"/>
      <c r="B231" s="49"/>
      <c r="C231" s="52" t="s">
        <v>754</v>
      </c>
      <c r="D231" s="51"/>
    </row>
    <row r="232" s="36" customFormat="1" ht="17" customHeight="1" spans="1:4">
      <c r="A232" s="48"/>
      <c r="B232" s="49"/>
      <c r="C232" s="52" t="s">
        <v>755</v>
      </c>
      <c r="D232" s="51"/>
    </row>
    <row r="233" s="36" customFormat="1" ht="17" customHeight="1" spans="1:4">
      <c r="A233" s="48"/>
      <c r="B233" s="49"/>
      <c r="C233" s="52" t="s">
        <v>756</v>
      </c>
      <c r="D233" s="51">
        <f>SUM(D234:D239)</f>
        <v>0</v>
      </c>
    </row>
    <row r="234" s="36" customFormat="1" ht="17" customHeight="1" spans="1:4">
      <c r="A234" s="48"/>
      <c r="B234" s="49"/>
      <c r="C234" s="52" t="s">
        <v>757</v>
      </c>
      <c r="D234" s="51"/>
    </row>
    <row r="235" s="36" customFormat="1" ht="17" customHeight="1" spans="1:4">
      <c r="A235" s="48"/>
      <c r="B235" s="49"/>
      <c r="C235" s="52" t="s">
        <v>758</v>
      </c>
      <c r="D235" s="51"/>
    </row>
    <row r="236" s="36" customFormat="1" ht="17" customHeight="1" spans="1:4">
      <c r="A236" s="48"/>
      <c r="B236" s="49"/>
      <c r="C236" s="52" t="s">
        <v>759</v>
      </c>
      <c r="D236" s="51"/>
    </row>
    <row r="237" s="36" customFormat="1" ht="17" customHeight="1" spans="1:4">
      <c r="A237" s="48"/>
      <c r="B237" s="49"/>
      <c r="C237" s="52" t="s">
        <v>760</v>
      </c>
      <c r="D237" s="51"/>
    </row>
    <row r="238" s="36" customFormat="1" ht="17" customHeight="1" spans="1:4">
      <c r="A238" s="48"/>
      <c r="B238" s="49"/>
      <c r="C238" s="52" t="s">
        <v>761</v>
      </c>
      <c r="D238" s="51"/>
    </row>
    <row r="239" s="36" customFormat="1" ht="17" customHeight="1" spans="1:4">
      <c r="A239" s="48"/>
      <c r="B239" s="49"/>
      <c r="C239" s="52" t="s">
        <v>762</v>
      </c>
      <c r="D239" s="51"/>
    </row>
    <row r="240" s="36" customFormat="1" ht="17" hidden="1" customHeight="1" spans="1:4">
      <c r="A240" s="48"/>
      <c r="B240" s="49"/>
      <c r="C240" s="57"/>
      <c r="D240" s="51"/>
    </row>
    <row r="241" s="36" customFormat="1" ht="17" hidden="1" customHeight="1" spans="1:4">
      <c r="A241" s="48"/>
      <c r="B241" s="49"/>
      <c r="C241" s="57"/>
      <c r="D241" s="51"/>
    </row>
    <row r="242" s="36" customFormat="1" ht="17" customHeight="1" spans="1:4">
      <c r="A242" s="66" t="s">
        <v>763</v>
      </c>
      <c r="B242" s="46">
        <f>B6+B7+B8+B9+B10+B11+B17+B18+B21+B22+B23+B24+B25+B26+B32+B33</f>
        <v>39650</v>
      </c>
      <c r="C242" s="67" t="s">
        <v>764</v>
      </c>
      <c r="D242" s="51">
        <f>D6+D22+D34+D45+D97+D113+D157+D161+D187+D203+D219</f>
        <v>32836</v>
      </c>
    </row>
    <row r="243" s="36" customFormat="1" ht="17" customHeight="1" spans="1:4">
      <c r="A243" s="68" t="s">
        <v>765</v>
      </c>
      <c r="B243" s="46">
        <v>29</v>
      </c>
      <c r="C243" s="69" t="s">
        <v>766</v>
      </c>
      <c r="D243" s="51">
        <f>SUM(D244:D247)</f>
        <v>19300</v>
      </c>
    </row>
    <row r="244" s="36" customFormat="1" ht="17" customHeight="1" spans="1:4">
      <c r="A244" s="53" t="s">
        <v>767</v>
      </c>
      <c r="B244" s="54"/>
      <c r="C244" s="70" t="s">
        <v>768</v>
      </c>
      <c r="D244" s="54"/>
    </row>
    <row r="245" s="36" customFormat="1" ht="17" customHeight="1" spans="1:4">
      <c r="A245" s="53" t="s">
        <v>769</v>
      </c>
      <c r="B245" s="54"/>
      <c r="C245" s="70" t="s">
        <v>770</v>
      </c>
      <c r="D245" s="54"/>
    </row>
    <row r="246" s="36" customFormat="1" ht="17" customHeight="1" spans="1:4">
      <c r="A246" s="53" t="s">
        <v>771</v>
      </c>
      <c r="B246" s="54">
        <v>-1970</v>
      </c>
      <c r="C246" s="70" t="s">
        <v>772</v>
      </c>
      <c r="D246" s="54">
        <v>19300</v>
      </c>
    </row>
    <row r="247" s="36" customFormat="1" ht="17" customHeight="1" spans="1:4">
      <c r="A247" s="53" t="s">
        <v>773</v>
      </c>
      <c r="B247" s="54"/>
      <c r="C247" s="70" t="s">
        <v>774</v>
      </c>
      <c r="D247" s="54"/>
    </row>
    <row r="248" s="36" customFormat="1" ht="17" customHeight="1" spans="1:4">
      <c r="A248" s="68" t="s">
        <v>775</v>
      </c>
      <c r="B248" s="51">
        <f>SUM(B249:B250)</f>
        <v>420</v>
      </c>
      <c r="C248" s="69" t="s">
        <v>776</v>
      </c>
      <c r="D248" s="51">
        <f>SUM(D249:D250)</f>
        <v>600</v>
      </c>
    </row>
    <row r="249" s="36" customFormat="1" ht="17" customHeight="1" spans="1:4">
      <c r="A249" s="59" t="s">
        <v>777</v>
      </c>
      <c r="B249" s="51">
        <v>420</v>
      </c>
      <c r="C249" s="71" t="s">
        <v>778</v>
      </c>
      <c r="D249" s="54">
        <v>600</v>
      </c>
    </row>
    <row r="250" s="36" customFormat="1" ht="17" customHeight="1" spans="1:4">
      <c r="A250" s="59" t="s">
        <v>779</v>
      </c>
      <c r="B250" s="51"/>
      <c r="C250" s="71" t="s">
        <v>780</v>
      </c>
      <c r="D250" s="51"/>
    </row>
    <row r="251" s="36" customFormat="1" ht="17" hidden="1" customHeight="1" spans="1:4">
      <c r="A251" s="59"/>
      <c r="B251" s="51"/>
      <c r="C251" s="71"/>
      <c r="D251" s="51"/>
    </row>
    <row r="252" s="36" customFormat="1" ht="17" hidden="1" customHeight="1" spans="1:4">
      <c r="A252" s="59"/>
      <c r="B252" s="72"/>
      <c r="C252" s="71"/>
      <c r="D252" s="51"/>
    </row>
    <row r="253" s="36" customFormat="1" ht="17" customHeight="1" spans="1:4">
      <c r="A253" s="66" t="s">
        <v>51</v>
      </c>
      <c r="B253" s="46">
        <f>B242+B243+B248</f>
        <v>40099</v>
      </c>
      <c r="C253" s="67" t="s">
        <v>79</v>
      </c>
      <c r="D253" s="51">
        <f>D242+D243+D248</f>
        <v>52736</v>
      </c>
    </row>
    <row r="254" s="36" customFormat="1" ht="20.1" customHeight="1" spans="2:4">
      <c r="B254" s="41"/>
      <c r="C254" s="38"/>
      <c r="D254" s="41"/>
    </row>
    <row r="255" s="36" customFormat="1" ht="20.1" customHeight="1" spans="2:4">
      <c r="B255" s="41"/>
      <c r="C255" s="38"/>
      <c r="D255" s="41"/>
    </row>
    <row r="256" s="36" customFormat="1" ht="20.1" customHeight="1" spans="2:4">
      <c r="B256" s="41"/>
      <c r="C256" s="38"/>
      <c r="D256" s="41"/>
    </row>
    <row r="257" s="36" customFormat="1" ht="20.1" customHeight="1" spans="2:4">
      <c r="B257" s="41"/>
      <c r="C257" s="38"/>
      <c r="D257" s="41"/>
    </row>
    <row r="258" s="36" customFormat="1" ht="20.1" customHeight="1" spans="2:4">
      <c r="B258" s="41"/>
      <c r="C258" s="38"/>
      <c r="D258" s="41"/>
    </row>
    <row r="259" s="36" customFormat="1" ht="20.1" customHeight="1" spans="2:4">
      <c r="B259" s="41"/>
      <c r="C259" s="38"/>
      <c r="D259" s="41"/>
    </row>
    <row r="260" s="36" customFormat="1" ht="20.1" customHeight="1" spans="2:4">
      <c r="B260" s="41"/>
      <c r="C260" s="38"/>
      <c r="D260" s="41"/>
    </row>
    <row r="261" s="36" customFormat="1" ht="20.1" customHeight="1" spans="2:4">
      <c r="B261" s="41"/>
      <c r="C261" s="38"/>
      <c r="D261" s="41"/>
    </row>
    <row r="262" s="36" customFormat="1" ht="20.1" customHeight="1" spans="2:4">
      <c r="B262" s="41"/>
      <c r="C262" s="38"/>
      <c r="D262" s="41"/>
    </row>
    <row r="263" s="36" customFormat="1" ht="20.1" customHeight="1" spans="2:4">
      <c r="B263" s="41"/>
      <c r="C263" s="38"/>
      <c r="D263" s="41"/>
    </row>
    <row r="264" s="36" customFormat="1" ht="20.1" customHeight="1" spans="2:4">
      <c r="B264" s="41"/>
      <c r="C264" s="38"/>
      <c r="D264" s="41"/>
    </row>
    <row r="265" s="36" customFormat="1" ht="20.1" customHeight="1" spans="2:4">
      <c r="B265" s="41"/>
      <c r="C265" s="38"/>
      <c r="D265" s="41"/>
    </row>
    <row r="266" s="36" customFormat="1" ht="20.1" customHeight="1" spans="2:4">
      <c r="B266" s="41"/>
      <c r="C266" s="38"/>
      <c r="D266" s="41"/>
    </row>
    <row r="267" s="36" customFormat="1" ht="20.1" customHeight="1" spans="2:4">
      <c r="B267" s="41"/>
      <c r="C267" s="38"/>
      <c r="D267" s="41"/>
    </row>
    <row r="268" s="36" customFormat="1" ht="20.1" customHeight="1" spans="2:4">
      <c r="B268" s="41"/>
      <c r="C268" s="38"/>
      <c r="D268" s="41"/>
    </row>
    <row r="269" s="36" customFormat="1" ht="20.1" customHeight="1" spans="2:4">
      <c r="B269" s="41"/>
      <c r="C269" s="38"/>
      <c r="D269" s="41"/>
    </row>
    <row r="270" s="36" customFormat="1" ht="20.1" customHeight="1" spans="2:4">
      <c r="B270" s="41"/>
      <c r="C270" s="38"/>
      <c r="D270" s="41"/>
    </row>
    <row r="271" s="36" customFormat="1" ht="20.1" customHeight="1" spans="2:4">
      <c r="B271" s="41"/>
      <c r="C271" s="38"/>
      <c r="D271" s="41"/>
    </row>
    <row r="272" s="36" customFormat="1" ht="20.1" customHeight="1" spans="2:4">
      <c r="B272" s="41"/>
      <c r="C272" s="38"/>
      <c r="D272" s="41"/>
    </row>
    <row r="273" s="36" customFormat="1" ht="20.1" customHeight="1" spans="2:4">
      <c r="B273" s="41"/>
      <c r="C273" s="38"/>
      <c r="D273" s="41"/>
    </row>
    <row r="274" s="36" customFormat="1" ht="20.1" customHeight="1" spans="2:4">
      <c r="B274" s="41"/>
      <c r="C274" s="38"/>
      <c r="D274" s="41"/>
    </row>
    <row r="275" s="36" customFormat="1" ht="20.1" customHeight="1" spans="2:4">
      <c r="B275" s="41"/>
      <c r="C275" s="38"/>
      <c r="D275" s="41"/>
    </row>
    <row r="276" s="36" customFormat="1" ht="20.1" customHeight="1" spans="2:4">
      <c r="B276" s="41"/>
      <c r="C276" s="38"/>
      <c r="D276" s="41"/>
    </row>
    <row r="277" s="36" customFormat="1" ht="20.1" customHeight="1" spans="2:4">
      <c r="B277" s="41"/>
      <c r="C277" s="38"/>
      <c r="D277" s="41"/>
    </row>
    <row r="278" s="36" customFormat="1" ht="20.1" customHeight="1" spans="2:4">
      <c r="B278" s="41"/>
      <c r="C278" s="38"/>
      <c r="D278" s="41"/>
    </row>
    <row r="279" s="36" customFormat="1" ht="20.1" customHeight="1" spans="2:4">
      <c r="B279" s="41"/>
      <c r="C279" s="38"/>
      <c r="D279" s="41"/>
    </row>
    <row r="280" s="36" customFormat="1" ht="20.1" customHeight="1" spans="2:4">
      <c r="B280" s="41"/>
      <c r="C280" s="38"/>
      <c r="D280" s="41"/>
    </row>
    <row r="281" s="36" customFormat="1" ht="20.1" customHeight="1" spans="2:4">
      <c r="B281" s="41"/>
      <c r="C281" s="38"/>
      <c r="D281" s="41"/>
    </row>
    <row r="282" s="36" customFormat="1" ht="20.1" customHeight="1" spans="2:4">
      <c r="B282" s="41"/>
      <c r="C282" s="38"/>
      <c r="D282" s="41"/>
    </row>
    <row r="283" s="36" customFormat="1" ht="20.1" customHeight="1" spans="2:4">
      <c r="B283" s="41"/>
      <c r="C283" s="38"/>
      <c r="D283" s="41"/>
    </row>
    <row r="284" s="36" customFormat="1" ht="20.1" customHeight="1" spans="2:4">
      <c r="B284" s="41"/>
      <c r="C284" s="38"/>
      <c r="D284" s="41"/>
    </row>
    <row r="285" s="36" customFormat="1" ht="20.1" customHeight="1" spans="2:4">
      <c r="B285" s="41"/>
      <c r="C285" s="38"/>
      <c r="D285" s="41"/>
    </row>
    <row r="286" s="36" customFormat="1" ht="20.1" customHeight="1" spans="2:4">
      <c r="B286" s="41"/>
      <c r="C286" s="38"/>
      <c r="D286" s="41"/>
    </row>
    <row r="287" s="36" customFormat="1" ht="20.1" customHeight="1" spans="2:4">
      <c r="B287" s="41"/>
      <c r="C287" s="38"/>
      <c r="D287" s="41"/>
    </row>
    <row r="288" s="36" customFormat="1" ht="20.1" customHeight="1" spans="2:4">
      <c r="B288" s="41"/>
      <c r="C288" s="38"/>
      <c r="D288" s="41"/>
    </row>
    <row r="289" s="36" customFormat="1" ht="20.1" customHeight="1" spans="2:4">
      <c r="B289" s="41"/>
      <c r="C289" s="38"/>
      <c r="D289" s="41"/>
    </row>
    <row r="290" s="36" customFormat="1" ht="20.1" customHeight="1" spans="2:4">
      <c r="B290" s="41"/>
      <c r="C290" s="38"/>
      <c r="D290" s="41"/>
    </row>
    <row r="291" s="36" customFormat="1" ht="20.1" customHeight="1" spans="2:4">
      <c r="B291" s="41"/>
      <c r="C291" s="38"/>
      <c r="D291" s="41"/>
    </row>
    <row r="292" s="36" customFormat="1" ht="20.1" customHeight="1" spans="2:4">
      <c r="B292" s="41"/>
      <c r="C292" s="38"/>
      <c r="D292" s="41"/>
    </row>
    <row r="293" s="36" customFormat="1" ht="20.1" customHeight="1" spans="2:4">
      <c r="B293" s="41"/>
      <c r="C293" s="38"/>
      <c r="D293" s="41"/>
    </row>
    <row r="294" s="36" customFormat="1" ht="20.1" customHeight="1" spans="2:4">
      <c r="B294" s="41"/>
      <c r="C294" s="38"/>
      <c r="D294" s="41"/>
    </row>
    <row r="295" s="36" customFormat="1" ht="20.1" customHeight="1" spans="2:4">
      <c r="B295" s="41"/>
      <c r="C295" s="38"/>
      <c r="D295" s="41"/>
    </row>
    <row r="296" s="36" customFormat="1" ht="20.1" customHeight="1" spans="2:4">
      <c r="B296" s="41"/>
      <c r="C296" s="38"/>
      <c r="D296" s="41"/>
    </row>
    <row r="297" s="36" customFormat="1" ht="20.1" customHeight="1" spans="2:4">
      <c r="B297" s="41"/>
      <c r="C297" s="38"/>
      <c r="D297" s="41"/>
    </row>
    <row r="298" s="36" customFormat="1" ht="20.1" customHeight="1" spans="2:4">
      <c r="B298" s="41"/>
      <c r="C298" s="38"/>
      <c r="D298" s="41"/>
    </row>
    <row r="299" s="36" customFormat="1" ht="20.1" customHeight="1" spans="2:4">
      <c r="B299" s="41"/>
      <c r="C299" s="38"/>
      <c r="D299" s="41"/>
    </row>
    <row r="300" s="36" customFormat="1" ht="20.1" customHeight="1" spans="2:4">
      <c r="B300" s="41"/>
      <c r="C300" s="38"/>
      <c r="D300" s="41"/>
    </row>
    <row r="301" s="36" customFormat="1" ht="20.1" customHeight="1" spans="2:4">
      <c r="B301" s="41"/>
      <c r="C301" s="38"/>
      <c r="D301" s="41"/>
    </row>
    <row r="302" s="36" customFormat="1" ht="20.1" customHeight="1" spans="2:4">
      <c r="B302" s="41"/>
      <c r="C302" s="38"/>
      <c r="D302" s="41"/>
    </row>
    <row r="303" s="36" customFormat="1" ht="20.1" customHeight="1" spans="2:4">
      <c r="B303" s="41"/>
      <c r="C303" s="38"/>
      <c r="D303" s="41"/>
    </row>
    <row r="304" s="36" customFormat="1" ht="20.1" customHeight="1" spans="2:4">
      <c r="B304" s="41"/>
      <c r="C304" s="38"/>
      <c r="D304" s="41"/>
    </row>
    <row r="305" s="36" customFormat="1" ht="20.1" customHeight="1" spans="2:4">
      <c r="B305" s="41"/>
      <c r="C305" s="38"/>
      <c r="D305" s="41"/>
    </row>
    <row r="306" s="36" customFormat="1" ht="20.1" customHeight="1" spans="2:4">
      <c r="B306" s="41"/>
      <c r="C306" s="38"/>
      <c r="D306" s="41"/>
    </row>
    <row r="307" s="40" customFormat="1" spans="1:4">
      <c r="A307" s="36"/>
      <c r="B307" s="41"/>
      <c r="C307" s="38"/>
      <c r="D307" s="41"/>
    </row>
    <row r="308" s="40" customFormat="1" spans="1:4">
      <c r="A308" s="36"/>
      <c r="B308" s="41"/>
      <c r="C308" s="38"/>
      <c r="D308" s="41"/>
    </row>
    <row r="309" s="40" customFormat="1" spans="1:4">
      <c r="A309" s="36"/>
      <c r="B309" s="41"/>
      <c r="C309" s="38"/>
      <c r="D309" s="41"/>
    </row>
    <row r="310" s="40" customFormat="1" spans="1:4">
      <c r="A310" s="36"/>
      <c r="B310" s="41"/>
      <c r="C310" s="38"/>
      <c r="D310" s="41"/>
    </row>
  </sheetData>
  <mergeCells count="3">
    <mergeCell ref="A2:D2"/>
    <mergeCell ref="A4:B4"/>
    <mergeCell ref="C4:D4"/>
  </mergeCells>
  <pageMargins left="0.629861111111111" right="0.236111111111111" top="0.66875" bottom="0.354166666666667" header="0.314583333333333" footer="0.196527777777778"/>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18"/>
  <sheetViews>
    <sheetView workbookViewId="0">
      <selection activeCell="A2" sqref="A2:C2"/>
    </sheetView>
  </sheetViews>
  <sheetFormatPr defaultColWidth="9" defaultRowHeight="15.6"/>
  <cols>
    <col min="1" max="1" width="40.25" style="22" customWidth="1"/>
    <col min="2" max="2" width="16.875" style="24" customWidth="1"/>
    <col min="3" max="3" width="17.125" style="22" customWidth="1"/>
    <col min="4" max="243" width="9" style="22"/>
    <col min="244" max="16384" width="9" style="23"/>
  </cols>
  <sheetData>
    <row r="1" s="23" customFormat="1" spans="1:243">
      <c r="A1" s="25" t="s">
        <v>781</v>
      </c>
      <c r="B1" s="24"/>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22"/>
      <c r="HB1" s="22"/>
      <c r="HC1" s="22"/>
      <c r="HD1" s="22"/>
      <c r="HE1" s="22"/>
      <c r="HF1" s="22"/>
      <c r="HG1" s="22"/>
      <c r="HH1" s="22"/>
      <c r="HI1" s="22"/>
      <c r="HJ1" s="22"/>
      <c r="HK1" s="22"/>
      <c r="HL1" s="22"/>
      <c r="HM1" s="22"/>
      <c r="HN1" s="22"/>
      <c r="HO1" s="22"/>
      <c r="HP1" s="22"/>
      <c r="HQ1" s="22"/>
      <c r="HR1" s="22"/>
      <c r="HS1" s="22"/>
      <c r="HT1" s="22"/>
      <c r="HU1" s="22"/>
      <c r="HV1" s="22"/>
      <c r="HW1" s="22"/>
      <c r="HX1" s="22"/>
      <c r="HY1" s="22"/>
      <c r="HZ1" s="22"/>
      <c r="IA1" s="22"/>
      <c r="IB1" s="22"/>
      <c r="IC1" s="22"/>
      <c r="ID1" s="22"/>
      <c r="IE1" s="22"/>
      <c r="IF1" s="22"/>
      <c r="IG1" s="22"/>
      <c r="IH1" s="22"/>
      <c r="II1" s="22"/>
    </row>
    <row r="2" s="23" customFormat="1" ht="62" customHeight="1" spans="1:3">
      <c r="A2" s="26" t="s">
        <v>782</v>
      </c>
      <c r="B2" s="26"/>
      <c r="C2" s="26"/>
    </row>
    <row r="3" s="23" customFormat="1" ht="18" customHeight="1" spans="2:2">
      <c r="B3" s="33"/>
    </row>
    <row r="4" s="23" customFormat="1" ht="24" customHeight="1" spans="1:3">
      <c r="A4" s="34"/>
      <c r="B4" s="27"/>
      <c r="C4" s="27" t="s">
        <v>17</v>
      </c>
    </row>
    <row r="5" s="22" customFormat="1" ht="45" customHeight="1" spans="1:3">
      <c r="A5" s="28" t="s">
        <v>783</v>
      </c>
      <c r="B5" s="28" t="s">
        <v>20</v>
      </c>
      <c r="C5" s="28" t="s">
        <v>484</v>
      </c>
    </row>
    <row r="6" s="22" customFormat="1" ht="45" customHeight="1" spans="1:3">
      <c r="A6" s="30" t="s">
        <v>784</v>
      </c>
      <c r="B6" s="30"/>
      <c r="C6" s="30"/>
    </row>
    <row r="7" s="22" customFormat="1" ht="45" customHeight="1" spans="1:3">
      <c r="A7" s="30" t="s">
        <v>785</v>
      </c>
      <c r="B7" s="28"/>
      <c r="C7" s="28"/>
    </row>
    <row r="8" s="22" customFormat="1" ht="45" customHeight="1" spans="1:3">
      <c r="A8" s="30" t="s">
        <v>786</v>
      </c>
      <c r="B8" s="30"/>
      <c r="C8" s="30"/>
    </row>
    <row r="9" s="22" customFormat="1" ht="45" customHeight="1" spans="1:3">
      <c r="A9" s="30" t="s">
        <v>787</v>
      </c>
      <c r="B9" s="30"/>
      <c r="C9" s="30"/>
    </row>
    <row r="10" s="22" customFormat="1" ht="45" customHeight="1" spans="1:3">
      <c r="A10" s="31" t="s">
        <v>788</v>
      </c>
      <c r="B10" s="30"/>
      <c r="C10" s="30"/>
    </row>
    <row r="11" s="22" customFormat="1" ht="45" customHeight="1" spans="1:3">
      <c r="A11" s="31" t="s">
        <v>789</v>
      </c>
      <c r="B11" s="30">
        <v>16</v>
      </c>
      <c r="C11" s="30"/>
    </row>
    <row r="12" s="22" customFormat="1" ht="45" customHeight="1" spans="1:3">
      <c r="A12" s="35"/>
      <c r="B12" s="35"/>
      <c r="C12" s="35"/>
    </row>
    <row r="13" s="22" customFormat="1" ht="45" customHeight="1" spans="1:3">
      <c r="A13" s="28"/>
      <c r="B13" s="30"/>
      <c r="C13" s="30"/>
    </row>
    <row r="14" s="22" customFormat="1" ht="45" customHeight="1" spans="1:3">
      <c r="A14" s="28" t="s">
        <v>790</v>
      </c>
      <c r="B14" s="28">
        <f>SUM(B6:B13)</f>
        <v>16</v>
      </c>
      <c r="C14" s="28"/>
    </row>
    <row r="15" s="22" customFormat="1" ht="45" customHeight="1" spans="1:3">
      <c r="A15" s="31" t="s">
        <v>791</v>
      </c>
      <c r="B15" s="30"/>
      <c r="C15" s="30"/>
    </row>
    <row r="16" s="22" customFormat="1" ht="45" customHeight="1" spans="1:3">
      <c r="A16" s="28" t="s">
        <v>792</v>
      </c>
      <c r="B16" s="28">
        <f>SUM(B14:B15)</f>
        <v>16</v>
      </c>
      <c r="C16" s="28"/>
    </row>
    <row r="17" s="23" customFormat="1" ht="36" customHeight="1" spans="1:243">
      <c r="A17" s="32"/>
      <c r="B17" s="32"/>
      <c r="C17" s="3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row>
    <row r="18" s="23" customFormat="1" ht="36" customHeight="1" spans="1:243">
      <c r="A18" s="22"/>
      <c r="B18" s="24"/>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row>
  </sheetData>
  <mergeCells count="2">
    <mergeCell ref="A2:C2"/>
    <mergeCell ref="A17:C1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U16"/>
  <sheetViews>
    <sheetView topLeftCell="A8" workbookViewId="0">
      <selection activeCell="B5" sqref="B5"/>
    </sheetView>
  </sheetViews>
  <sheetFormatPr defaultColWidth="9" defaultRowHeight="15.6"/>
  <cols>
    <col min="1" max="1" width="43" style="22" customWidth="1"/>
    <col min="2" max="2" width="15.125" style="24" customWidth="1"/>
    <col min="3" max="3" width="15.75" style="22" customWidth="1"/>
    <col min="4" max="242" width="9" style="22"/>
    <col min="243" max="255" width="9" style="23"/>
    <col min="256" max="16384" width="9" style="22"/>
  </cols>
  <sheetData>
    <row r="1" s="22" customFormat="1" spans="1:255">
      <c r="A1" s="25" t="s">
        <v>793</v>
      </c>
      <c r="B1" s="24"/>
      <c r="II1" s="23"/>
      <c r="IJ1" s="23"/>
      <c r="IK1" s="23"/>
      <c r="IL1" s="23"/>
      <c r="IM1" s="23"/>
      <c r="IN1" s="23"/>
      <c r="IO1" s="23"/>
      <c r="IP1" s="23"/>
      <c r="IQ1" s="23"/>
      <c r="IR1" s="23"/>
      <c r="IS1" s="23"/>
      <c r="IT1" s="23"/>
      <c r="IU1" s="23"/>
    </row>
    <row r="2" s="23" customFormat="1" ht="58" customHeight="1" spans="1:3">
      <c r="A2" s="26" t="s">
        <v>794</v>
      </c>
      <c r="B2" s="26"/>
      <c r="C2" s="26"/>
    </row>
    <row r="3" s="23" customFormat="1" ht="28" customHeight="1" spans="2:3">
      <c r="B3" s="27"/>
      <c r="C3" s="27" t="s">
        <v>17</v>
      </c>
    </row>
    <row r="4" s="22" customFormat="1" ht="48" customHeight="1" spans="1:3">
      <c r="A4" s="28" t="s">
        <v>783</v>
      </c>
      <c r="B4" s="28" t="s">
        <v>795</v>
      </c>
      <c r="C4" s="28" t="s">
        <v>484</v>
      </c>
    </row>
    <row r="5" s="22" customFormat="1" ht="48" customHeight="1" spans="1:3">
      <c r="A5" s="29" t="s">
        <v>796</v>
      </c>
      <c r="B5" s="30"/>
      <c r="C5" s="30"/>
    </row>
    <row r="6" s="22" customFormat="1" ht="48" customHeight="1" spans="1:3">
      <c r="A6" s="30" t="s">
        <v>797</v>
      </c>
      <c r="B6" s="28"/>
      <c r="C6" s="28"/>
    </row>
    <row r="7" s="22" customFormat="1" ht="48" customHeight="1" spans="1:3">
      <c r="A7" s="30" t="s">
        <v>798</v>
      </c>
      <c r="B7" s="28"/>
      <c r="C7" s="30"/>
    </row>
    <row r="8" s="22" customFormat="1" ht="48" customHeight="1" spans="1:3">
      <c r="A8" s="30" t="s">
        <v>799</v>
      </c>
      <c r="B8" s="30"/>
      <c r="C8" s="30"/>
    </row>
    <row r="9" s="22" customFormat="1" ht="48" customHeight="1" spans="1:3">
      <c r="A9" s="30" t="s">
        <v>800</v>
      </c>
      <c r="B9" s="30"/>
      <c r="C9" s="30"/>
    </row>
    <row r="10" s="22" customFormat="1" ht="48" customHeight="1" spans="1:3">
      <c r="A10" s="31" t="s">
        <v>801</v>
      </c>
      <c r="B10" s="28" t="s">
        <v>802</v>
      </c>
      <c r="C10" s="28"/>
    </row>
    <row r="11" s="22" customFormat="1" ht="48" customHeight="1" spans="1:3">
      <c r="A11" s="30" t="s">
        <v>803</v>
      </c>
      <c r="B11" s="30">
        <v>16</v>
      </c>
      <c r="C11" s="30"/>
    </row>
    <row r="12" s="22" customFormat="1" ht="48" customHeight="1" spans="1:3">
      <c r="A12" s="30"/>
      <c r="B12" s="30"/>
      <c r="C12" s="30"/>
    </row>
    <row r="13" s="22" customFormat="1" ht="48" customHeight="1" spans="1:3">
      <c r="A13" s="28" t="s">
        <v>804</v>
      </c>
      <c r="B13" s="28">
        <f>SUM(B5:B11)</f>
        <v>16</v>
      </c>
      <c r="C13" s="28"/>
    </row>
    <row r="14" s="22" customFormat="1" ht="48" customHeight="1" spans="1:3">
      <c r="A14" s="30" t="s">
        <v>805</v>
      </c>
      <c r="B14" s="28"/>
      <c r="C14" s="28"/>
    </row>
    <row r="15" s="22" customFormat="1" ht="48" customHeight="1" spans="1:3">
      <c r="A15" s="28" t="s">
        <v>806</v>
      </c>
      <c r="B15" s="28">
        <f>SUM(B13:B14)</f>
        <v>16</v>
      </c>
      <c r="C15" s="28"/>
    </row>
    <row r="16" s="22" customFormat="1" ht="33" customHeight="1" spans="1:3">
      <c r="A16" s="32"/>
      <c r="B16" s="32"/>
      <c r="C16" s="32"/>
    </row>
  </sheetData>
  <mergeCells count="2">
    <mergeCell ref="A2:C2"/>
    <mergeCell ref="A16:C16"/>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N200"/>
  <sheetViews>
    <sheetView workbookViewId="0">
      <selection activeCell="A10" sqref="A10"/>
    </sheetView>
  </sheetViews>
  <sheetFormatPr defaultColWidth="10.2" defaultRowHeight="12"/>
  <cols>
    <col min="1" max="1" width="32.6" style="2" customWidth="1"/>
    <col min="2" max="2" width="9.2" style="3" customWidth="1"/>
    <col min="3" max="3" width="11.7" style="3" customWidth="1"/>
    <col min="4" max="4" width="10.2" style="3" customWidth="1"/>
    <col min="5" max="5" width="11.8" style="3" customWidth="1"/>
    <col min="6" max="6" width="11.6" style="3" customWidth="1"/>
    <col min="7" max="7" width="9.1" style="3" customWidth="1"/>
    <col min="8" max="8" width="8" style="3" customWidth="1"/>
    <col min="9" max="9" width="9.6" style="3" customWidth="1"/>
    <col min="10" max="16384" width="10.2" style="1" customWidth="1"/>
  </cols>
  <sheetData>
    <row r="1" s="1" customFormat="1" ht="26" customHeight="1" spans="1:40">
      <c r="A1" s="4" t="s">
        <v>807</v>
      </c>
      <c r="B1" s="4"/>
      <c r="C1" s="4"/>
      <c r="D1" s="4"/>
      <c r="E1" s="4"/>
      <c r="F1" s="4"/>
      <c r="G1" s="4"/>
      <c r="H1" s="4"/>
      <c r="I1" s="4"/>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1" customFormat="1" ht="19.5" customHeight="1" spans="1:40">
      <c r="A2" s="5" t="s">
        <v>808</v>
      </c>
      <c r="B2" s="6"/>
      <c r="C2" s="6"/>
      <c r="D2" s="7"/>
      <c r="E2" s="6"/>
      <c r="F2" s="6"/>
      <c r="G2" s="6"/>
      <c r="H2" s="6"/>
      <c r="I2" s="6" t="s">
        <v>17</v>
      </c>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1" customFormat="1" ht="54" customHeight="1" spans="1:40">
      <c r="A3" s="8" t="s">
        <v>809</v>
      </c>
      <c r="B3" s="9" t="s">
        <v>192</v>
      </c>
      <c r="C3" s="10" t="s">
        <v>810</v>
      </c>
      <c r="D3" s="10" t="s">
        <v>811</v>
      </c>
      <c r="E3" s="10" t="s">
        <v>812</v>
      </c>
      <c r="F3" s="10" t="s">
        <v>813</v>
      </c>
      <c r="G3" s="10" t="s">
        <v>814</v>
      </c>
      <c r="H3" s="10" t="s">
        <v>815</v>
      </c>
      <c r="I3" s="10" t="s">
        <v>816</v>
      </c>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1" customFormat="1" ht="31" customHeight="1" spans="1:40">
      <c r="A4" s="11" t="s">
        <v>817</v>
      </c>
      <c r="B4" s="12">
        <v>46239</v>
      </c>
      <c r="C4" s="12">
        <v>14430</v>
      </c>
      <c r="D4" s="12">
        <v>10220</v>
      </c>
      <c r="E4" s="12">
        <v>21589</v>
      </c>
      <c r="F4" s="12">
        <v>0</v>
      </c>
      <c r="G4" s="12">
        <v>0</v>
      </c>
      <c r="H4" s="12">
        <v>0</v>
      </c>
      <c r="I4" s="12">
        <v>0</v>
      </c>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row>
    <row r="5" s="1" customFormat="1" ht="18" customHeight="1" spans="1:40">
      <c r="A5" s="13" t="s">
        <v>818</v>
      </c>
      <c r="B5" s="14">
        <v>17834</v>
      </c>
      <c r="C5" s="15">
        <v>4237</v>
      </c>
      <c r="D5" s="15">
        <v>2159</v>
      </c>
      <c r="E5" s="15">
        <v>11438</v>
      </c>
      <c r="F5" s="15"/>
      <c r="G5" s="15"/>
      <c r="H5" s="15"/>
      <c r="I5" s="15"/>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1" customFormat="1" ht="18" customHeight="1" spans="1:40">
      <c r="A6" s="13" t="s">
        <v>819</v>
      </c>
      <c r="B6" s="14">
        <v>18243</v>
      </c>
      <c r="C6" s="15">
        <v>169</v>
      </c>
      <c r="D6" s="15">
        <v>7974</v>
      </c>
      <c r="E6" s="15">
        <v>10100</v>
      </c>
      <c r="F6" s="15"/>
      <c r="G6" s="15"/>
      <c r="H6" s="15"/>
      <c r="I6" s="15"/>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1" customFormat="1" ht="18" customHeight="1" spans="1:40">
      <c r="A7" s="16" t="s">
        <v>820</v>
      </c>
      <c r="B7" s="14">
        <v>75</v>
      </c>
      <c r="C7" s="15">
        <v>2</v>
      </c>
      <c r="D7" s="15">
        <v>68</v>
      </c>
      <c r="E7" s="15">
        <v>5</v>
      </c>
      <c r="F7" s="15"/>
      <c r="G7" s="15"/>
      <c r="H7" s="15"/>
      <c r="I7" s="15"/>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row>
    <row r="8" s="1" customFormat="1" ht="18" customHeight="1" spans="1:40">
      <c r="A8" s="16" t="s">
        <v>821</v>
      </c>
      <c r="B8" s="14">
        <v>0</v>
      </c>
      <c r="C8" s="15"/>
      <c r="D8" s="15"/>
      <c r="E8" s="15"/>
      <c r="F8" s="15"/>
      <c r="G8" s="15"/>
      <c r="H8" s="15"/>
      <c r="I8" s="15"/>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row>
    <row r="9" s="1" customFormat="1" ht="18" customHeight="1" spans="1:40">
      <c r="A9" s="16" t="s">
        <v>822</v>
      </c>
      <c r="B9" s="14">
        <v>394</v>
      </c>
      <c r="C9" s="15">
        <v>330</v>
      </c>
      <c r="D9" s="15">
        <v>19</v>
      </c>
      <c r="E9" s="15">
        <v>45</v>
      </c>
      <c r="F9" s="15"/>
      <c r="G9" s="15"/>
      <c r="H9" s="15"/>
      <c r="I9" s="15"/>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row>
    <row r="10" s="1" customFormat="1" ht="18" customHeight="1" spans="1:40">
      <c r="A10" s="16" t="s">
        <v>823</v>
      </c>
      <c r="B10" s="14">
        <v>0</v>
      </c>
      <c r="C10" s="15"/>
      <c r="D10" s="15"/>
      <c r="E10" s="15"/>
      <c r="F10" s="15"/>
      <c r="G10" s="15"/>
      <c r="H10" s="15"/>
      <c r="I10" s="15"/>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row>
    <row r="11" s="1" customFormat="1" ht="18" customHeight="1" spans="1:40">
      <c r="A11" s="16" t="s">
        <v>824</v>
      </c>
      <c r="B11" s="14">
        <v>0</v>
      </c>
      <c r="C11" s="15"/>
      <c r="D11" s="15"/>
      <c r="E11" s="15"/>
      <c r="F11" s="15"/>
      <c r="G11" s="15"/>
      <c r="H11" s="15"/>
      <c r="I11" s="15"/>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row>
    <row r="12" s="1" customFormat="1" ht="18" customHeight="1" spans="1:40">
      <c r="A12" s="16" t="s">
        <v>825</v>
      </c>
      <c r="B12" s="14">
        <v>0</v>
      </c>
      <c r="C12" s="15"/>
      <c r="D12" s="15"/>
      <c r="E12" s="15"/>
      <c r="F12" s="15"/>
      <c r="G12" s="15"/>
      <c r="H12" s="15"/>
      <c r="I12" s="15"/>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row>
    <row r="13" s="1" customFormat="1" ht="38" customHeight="1" spans="1:40">
      <c r="A13" s="17" t="s">
        <v>826</v>
      </c>
      <c r="B13" s="12">
        <v>44465</v>
      </c>
      <c r="C13" s="12">
        <v>14430</v>
      </c>
      <c r="D13" s="12">
        <v>8515</v>
      </c>
      <c r="E13" s="12">
        <v>21520</v>
      </c>
      <c r="F13" s="12">
        <v>0</v>
      </c>
      <c r="G13" s="12">
        <v>0</v>
      </c>
      <c r="H13" s="12">
        <v>0</v>
      </c>
      <c r="I13" s="12">
        <v>0</v>
      </c>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row>
    <row r="14" s="1" customFormat="1" ht="18" customHeight="1" spans="1:40">
      <c r="A14" s="13" t="s">
        <v>827</v>
      </c>
      <c r="B14" s="14">
        <v>28534</v>
      </c>
      <c r="C14" s="15"/>
      <c r="D14" s="15">
        <v>7020</v>
      </c>
      <c r="E14" s="15">
        <v>21514</v>
      </c>
      <c r="F14" s="15"/>
      <c r="G14" s="15"/>
      <c r="H14" s="15"/>
      <c r="I14" s="15"/>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row>
    <row r="15" s="1" customFormat="1" ht="18" customHeight="1" spans="1:40">
      <c r="A15" s="13" t="s">
        <v>828</v>
      </c>
      <c r="B15" s="14">
        <v>15</v>
      </c>
      <c r="C15" s="15"/>
      <c r="D15" s="15">
        <v>9</v>
      </c>
      <c r="E15" s="15">
        <v>6</v>
      </c>
      <c r="F15" s="15"/>
      <c r="G15" s="15"/>
      <c r="H15" s="15"/>
      <c r="I15" s="15"/>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row>
    <row r="16" s="1" customFormat="1" ht="18" customHeight="1" spans="1:40">
      <c r="A16" s="16" t="s">
        <v>829</v>
      </c>
      <c r="B16" s="14">
        <v>0</v>
      </c>
      <c r="C16" s="15"/>
      <c r="D16" s="15"/>
      <c r="E16" s="15"/>
      <c r="F16" s="15"/>
      <c r="G16" s="15"/>
      <c r="H16" s="15"/>
      <c r="I16" s="15"/>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row>
    <row r="17" s="1" customFormat="1" ht="18" customHeight="1" spans="1:40">
      <c r="A17" s="16" t="s">
        <v>830</v>
      </c>
      <c r="B17" s="14">
        <v>0</v>
      </c>
      <c r="C17" s="15"/>
      <c r="D17" s="15"/>
      <c r="E17" s="15"/>
      <c r="F17" s="15"/>
      <c r="G17" s="15"/>
      <c r="H17" s="15"/>
      <c r="I17" s="15"/>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row>
    <row r="18" s="1" customFormat="1" ht="18" customHeight="1" spans="1:40">
      <c r="A18" s="16" t="s">
        <v>831</v>
      </c>
      <c r="B18" s="14">
        <v>0</v>
      </c>
      <c r="C18" s="15"/>
      <c r="D18" s="15"/>
      <c r="E18" s="15"/>
      <c r="F18" s="15"/>
      <c r="G18" s="15"/>
      <c r="H18" s="15"/>
      <c r="I18" s="15"/>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row>
    <row r="19" s="1" customFormat="1" ht="24" customHeight="1" spans="1:40">
      <c r="A19" s="18" t="s">
        <v>832</v>
      </c>
      <c r="B19" s="14"/>
      <c r="C19" s="14"/>
      <c r="D19" s="14">
        <v>5343</v>
      </c>
      <c r="E19" s="14">
        <v>71</v>
      </c>
      <c r="F19" s="14"/>
      <c r="G19" s="14"/>
      <c r="H19" s="14"/>
      <c r="I19" s="14"/>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row>
    <row r="20" s="1" customFormat="1" ht="28" customHeight="1" spans="1:40">
      <c r="A20" s="17" t="s">
        <v>833</v>
      </c>
      <c r="B20" s="12">
        <v>7188</v>
      </c>
      <c r="C20" s="12">
        <v>0</v>
      </c>
      <c r="D20" s="12">
        <v>7048</v>
      </c>
      <c r="E20" s="12">
        <v>140</v>
      </c>
      <c r="F20" s="12">
        <v>0</v>
      </c>
      <c r="G20" s="12">
        <v>0</v>
      </c>
      <c r="H20" s="12">
        <v>0</v>
      </c>
      <c r="I20" s="12">
        <v>0</v>
      </c>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row>
    <row r="21" ht="15.6" spans="1:40">
      <c r="A21" s="19"/>
      <c r="B21" s="20"/>
      <c r="C21" s="20"/>
      <c r="D21" s="20"/>
      <c r="E21" s="20"/>
      <c r="F21" s="20"/>
      <c r="G21" s="20"/>
      <c r="H21" s="20"/>
      <c r="I21" s="20"/>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row>
    <row r="22" spans="1:40">
      <c r="A22" s="19"/>
      <c r="B22" s="21"/>
      <c r="C22" s="21"/>
      <c r="D22" s="21"/>
      <c r="E22" s="21"/>
      <c r="F22" s="21"/>
      <c r="G22" s="21"/>
      <c r="H22" s="21"/>
      <c r="I22" s="21"/>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1:40">
      <c r="A23" s="19"/>
      <c r="B23" s="21"/>
      <c r="C23" s="21"/>
      <c r="D23" s="21"/>
      <c r="E23" s="21"/>
      <c r="F23" s="21"/>
      <c r="G23" s="21"/>
      <c r="H23" s="21"/>
      <c r="I23" s="21"/>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row>
    <row r="24" spans="1:40">
      <c r="A24" s="19"/>
      <c r="B24" s="21"/>
      <c r="C24" s="21"/>
      <c r="D24" s="21"/>
      <c r="E24" s="21"/>
      <c r="F24" s="21"/>
      <c r="G24" s="21"/>
      <c r="H24" s="21"/>
      <c r="I24" s="21"/>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row>
    <row r="25" spans="1:40">
      <c r="A25" s="19"/>
      <c r="B25" s="21"/>
      <c r="C25" s="21"/>
      <c r="D25" s="21"/>
      <c r="E25" s="21"/>
      <c r="F25" s="21"/>
      <c r="G25" s="21"/>
      <c r="H25" s="21"/>
      <c r="I25" s="21"/>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row>
    <row r="26" spans="1:40">
      <c r="A26" s="19"/>
      <c r="B26" s="21"/>
      <c r="C26" s="21"/>
      <c r="D26" s="21"/>
      <c r="E26" s="21"/>
      <c r="F26" s="21"/>
      <c r="G26" s="21"/>
      <c r="H26" s="21"/>
      <c r="I26" s="21"/>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row>
    <row r="27" spans="1:40">
      <c r="A27" s="19"/>
      <c r="B27" s="21"/>
      <c r="C27" s="21"/>
      <c r="D27" s="21"/>
      <c r="E27" s="21"/>
      <c r="F27" s="21"/>
      <c r="G27" s="21"/>
      <c r="H27" s="21"/>
      <c r="I27" s="21"/>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row>
    <row r="28" spans="1:40">
      <c r="A28" s="19"/>
      <c r="B28" s="21"/>
      <c r="C28" s="21"/>
      <c r="D28" s="21"/>
      <c r="E28" s="21"/>
      <c r="F28" s="21"/>
      <c r="G28" s="21"/>
      <c r="H28" s="21"/>
      <c r="I28" s="21"/>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row>
    <row r="29" spans="1:40">
      <c r="A29" s="19"/>
      <c r="B29" s="21"/>
      <c r="C29" s="21"/>
      <c r="D29" s="21"/>
      <c r="E29" s="21"/>
      <c r="F29" s="21"/>
      <c r="G29" s="21"/>
      <c r="H29" s="21"/>
      <c r="I29" s="21"/>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row>
    <row r="30" spans="1:40">
      <c r="A30" s="19"/>
      <c r="B30" s="21"/>
      <c r="C30" s="21"/>
      <c r="D30" s="21"/>
      <c r="E30" s="21"/>
      <c r="F30" s="21"/>
      <c r="G30" s="21"/>
      <c r="H30" s="21"/>
      <c r="I30" s="21"/>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row>
    <row r="31" spans="1:40">
      <c r="A31" s="19"/>
      <c r="B31" s="21"/>
      <c r="C31" s="21"/>
      <c r="D31" s="21"/>
      <c r="E31" s="21"/>
      <c r="F31" s="21"/>
      <c r="G31" s="21"/>
      <c r="H31" s="21"/>
      <c r="I31" s="21"/>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row>
    <row r="32" spans="1:40">
      <c r="A32" s="19"/>
      <c r="B32" s="21"/>
      <c r="C32" s="21"/>
      <c r="D32" s="21"/>
      <c r="E32" s="21"/>
      <c r="F32" s="21"/>
      <c r="G32" s="21"/>
      <c r="H32" s="21"/>
      <c r="I32" s="21"/>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row>
    <row r="33" spans="1:40">
      <c r="A33" s="19"/>
      <c r="B33" s="21"/>
      <c r="C33" s="21"/>
      <c r="D33" s="21"/>
      <c r="E33" s="21"/>
      <c r="F33" s="21"/>
      <c r="G33" s="21"/>
      <c r="H33" s="21"/>
      <c r="I33" s="21"/>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row>
    <row r="34" spans="1:40">
      <c r="A34" s="19"/>
      <c r="B34" s="21"/>
      <c r="C34" s="21"/>
      <c r="D34" s="21"/>
      <c r="E34" s="21"/>
      <c r="F34" s="21"/>
      <c r="G34" s="21"/>
      <c r="H34" s="21"/>
      <c r="I34" s="21"/>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row>
    <row r="35" spans="1:40">
      <c r="A35" s="19"/>
      <c r="B35" s="21"/>
      <c r="C35" s="21"/>
      <c r="D35" s="21"/>
      <c r="E35" s="21"/>
      <c r="F35" s="21"/>
      <c r="G35" s="21"/>
      <c r="H35" s="21"/>
      <c r="I35" s="2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row>
    <row r="36" spans="1:40">
      <c r="A36" s="19"/>
      <c r="B36" s="21"/>
      <c r="C36" s="21"/>
      <c r="D36" s="21"/>
      <c r="E36" s="21"/>
      <c r="F36" s="21"/>
      <c r="G36" s="21"/>
      <c r="H36" s="21"/>
      <c r="I36" s="2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row>
    <row r="37" spans="1:40">
      <c r="A37" s="19"/>
      <c r="B37" s="21"/>
      <c r="C37" s="21"/>
      <c r="D37" s="21"/>
      <c r="E37" s="21"/>
      <c r="F37" s="21"/>
      <c r="G37" s="21"/>
      <c r="H37" s="21"/>
      <c r="I37" s="21"/>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row>
    <row r="38" spans="1:40">
      <c r="A38" s="19"/>
      <c r="B38" s="21"/>
      <c r="C38" s="21"/>
      <c r="D38" s="21"/>
      <c r="E38" s="21"/>
      <c r="F38" s="21"/>
      <c r="G38" s="21"/>
      <c r="H38" s="21"/>
      <c r="I38" s="21"/>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row>
    <row r="39" spans="1:40">
      <c r="A39" s="19"/>
      <c r="B39" s="21"/>
      <c r="C39" s="21"/>
      <c r="D39" s="21"/>
      <c r="E39" s="21"/>
      <c r="F39" s="21"/>
      <c r="G39" s="21"/>
      <c r="H39" s="21"/>
      <c r="I39" s="21"/>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row>
    <row r="40" spans="1:40">
      <c r="A40" s="19"/>
      <c r="B40" s="21"/>
      <c r="C40" s="21"/>
      <c r="D40" s="21"/>
      <c r="E40" s="21"/>
      <c r="F40" s="21"/>
      <c r="G40" s="21"/>
      <c r="H40" s="21"/>
      <c r="I40" s="21"/>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row>
    <row r="41" spans="1:40">
      <c r="A41" s="19"/>
      <c r="B41" s="21"/>
      <c r="C41" s="21"/>
      <c r="D41" s="21"/>
      <c r="E41" s="21"/>
      <c r="F41" s="21"/>
      <c r="G41" s="21"/>
      <c r="H41" s="21"/>
      <c r="I41" s="21"/>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row>
    <row r="42" spans="1:40">
      <c r="A42" s="19"/>
      <c r="B42" s="21"/>
      <c r="C42" s="21"/>
      <c r="D42" s="21"/>
      <c r="E42" s="21"/>
      <c r="F42" s="21"/>
      <c r="G42" s="21"/>
      <c r="H42" s="21"/>
      <c r="I42" s="21"/>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row>
    <row r="43" spans="1:40">
      <c r="A43" s="19"/>
      <c r="B43" s="21"/>
      <c r="C43" s="21"/>
      <c r="D43" s="21"/>
      <c r="E43" s="21"/>
      <c r="F43" s="21"/>
      <c r="G43" s="21"/>
      <c r="H43" s="21"/>
      <c r="I43" s="21"/>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row>
    <row r="44" spans="1:40">
      <c r="A44" s="19"/>
      <c r="B44" s="21"/>
      <c r="C44" s="21"/>
      <c r="D44" s="21"/>
      <c r="E44" s="21"/>
      <c r="F44" s="21"/>
      <c r="G44" s="21"/>
      <c r="H44" s="21"/>
      <c r="I44" s="21"/>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row>
    <row r="45" spans="1:40">
      <c r="A45" s="19"/>
      <c r="B45" s="21"/>
      <c r="C45" s="21"/>
      <c r="D45" s="21"/>
      <c r="E45" s="21"/>
      <c r="F45" s="21"/>
      <c r="G45" s="21"/>
      <c r="H45" s="21"/>
      <c r="I45" s="21"/>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row>
    <row r="46" spans="1:40">
      <c r="A46" s="19"/>
      <c r="B46" s="21"/>
      <c r="C46" s="21"/>
      <c r="D46" s="21"/>
      <c r="E46" s="21"/>
      <c r="F46" s="21"/>
      <c r="G46" s="21"/>
      <c r="H46" s="21"/>
      <c r="I46" s="21"/>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row>
    <row r="47" spans="1:40">
      <c r="A47" s="19"/>
      <c r="B47" s="21"/>
      <c r="C47" s="21"/>
      <c r="D47" s="21"/>
      <c r="E47" s="21"/>
      <c r="F47" s="21"/>
      <c r="G47" s="21"/>
      <c r="H47" s="21"/>
      <c r="I47" s="21"/>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row>
    <row r="48" spans="1:40">
      <c r="A48" s="19"/>
      <c r="B48" s="21"/>
      <c r="C48" s="21"/>
      <c r="D48" s="21"/>
      <c r="E48" s="21"/>
      <c r="F48" s="21"/>
      <c r="G48" s="21"/>
      <c r="H48" s="21"/>
      <c r="I48" s="21"/>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row>
    <row r="49" spans="1:40">
      <c r="A49" s="19"/>
      <c r="B49" s="21"/>
      <c r="C49" s="21"/>
      <c r="D49" s="21"/>
      <c r="E49" s="21"/>
      <c r="F49" s="21"/>
      <c r="G49" s="21"/>
      <c r="H49" s="21"/>
      <c r="I49" s="21"/>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row>
    <row r="50" spans="1:40">
      <c r="A50" s="19"/>
      <c r="B50" s="21"/>
      <c r="C50" s="21"/>
      <c r="D50" s="21"/>
      <c r="E50" s="21"/>
      <c r="F50" s="21"/>
      <c r="G50" s="21"/>
      <c r="H50" s="21"/>
      <c r="I50" s="21"/>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row>
    <row r="51" spans="1:40">
      <c r="A51" s="19"/>
      <c r="B51" s="21"/>
      <c r="C51" s="21"/>
      <c r="D51" s="21"/>
      <c r="E51" s="21"/>
      <c r="F51" s="21"/>
      <c r="G51" s="21"/>
      <c r="H51" s="21"/>
      <c r="I51" s="21"/>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row>
    <row r="52" spans="1:40">
      <c r="A52" s="19"/>
      <c r="B52" s="21"/>
      <c r="C52" s="21"/>
      <c r="D52" s="21"/>
      <c r="E52" s="21"/>
      <c r="F52" s="21"/>
      <c r="G52" s="21"/>
      <c r="H52" s="21"/>
      <c r="I52" s="21"/>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row>
    <row r="53" spans="1:40">
      <c r="A53" s="19"/>
      <c r="B53" s="21"/>
      <c r="C53" s="21"/>
      <c r="D53" s="21"/>
      <c r="E53" s="21"/>
      <c r="F53" s="21"/>
      <c r="G53" s="21"/>
      <c r="H53" s="21"/>
      <c r="I53" s="21"/>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row>
    <row r="54" spans="1:40">
      <c r="A54" s="19"/>
      <c r="B54" s="21"/>
      <c r="C54" s="21"/>
      <c r="D54" s="21"/>
      <c r="E54" s="21"/>
      <c r="F54" s="21"/>
      <c r="G54" s="21"/>
      <c r="H54" s="21"/>
      <c r="I54" s="21"/>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row>
    <row r="55" spans="1:40">
      <c r="A55" s="19"/>
      <c r="B55" s="21"/>
      <c r="C55" s="21"/>
      <c r="D55" s="21"/>
      <c r="E55" s="21"/>
      <c r="F55" s="21"/>
      <c r="G55" s="21"/>
      <c r="H55" s="21"/>
      <c r="I55" s="21"/>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row>
    <row r="56" spans="1:40">
      <c r="A56" s="19"/>
      <c r="B56" s="21"/>
      <c r="C56" s="21"/>
      <c r="D56" s="21"/>
      <c r="E56" s="21"/>
      <c r="F56" s="21"/>
      <c r="G56" s="21"/>
      <c r="H56" s="21"/>
      <c r="I56" s="21"/>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row>
    <row r="57" spans="1:40">
      <c r="A57" s="19"/>
      <c r="B57" s="21"/>
      <c r="C57" s="21"/>
      <c r="D57" s="21"/>
      <c r="E57" s="21"/>
      <c r="F57" s="21"/>
      <c r="G57" s="21"/>
      <c r="H57" s="21"/>
      <c r="I57" s="21"/>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row>
    <row r="58" spans="1:40">
      <c r="A58" s="19"/>
      <c r="B58" s="21"/>
      <c r="C58" s="21"/>
      <c r="D58" s="21"/>
      <c r="E58" s="21"/>
      <c r="F58" s="21"/>
      <c r="G58" s="21"/>
      <c r="H58" s="21"/>
      <c r="I58" s="2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row>
    <row r="59" spans="1:40">
      <c r="A59" s="19"/>
      <c r="B59" s="21"/>
      <c r="C59" s="21"/>
      <c r="D59" s="21"/>
      <c r="E59" s="21"/>
      <c r="F59" s="21"/>
      <c r="G59" s="21"/>
      <c r="H59" s="21"/>
      <c r="I59" s="2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row>
    <row r="60" spans="1:40">
      <c r="A60" s="19"/>
      <c r="B60" s="21"/>
      <c r="C60" s="21"/>
      <c r="D60" s="21"/>
      <c r="E60" s="21"/>
      <c r="F60" s="21"/>
      <c r="G60" s="21"/>
      <c r="H60" s="21"/>
      <c r="I60" s="21"/>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row>
    <row r="61" spans="1:40">
      <c r="A61" s="19"/>
      <c r="B61" s="21"/>
      <c r="C61" s="21"/>
      <c r="D61" s="21"/>
      <c r="E61" s="21"/>
      <c r="F61" s="21"/>
      <c r="G61" s="21"/>
      <c r="H61" s="21"/>
      <c r="I61" s="21"/>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row>
    <row r="62" spans="1:40">
      <c r="A62" s="19"/>
      <c r="B62" s="21"/>
      <c r="C62" s="21"/>
      <c r="D62" s="21"/>
      <c r="E62" s="21"/>
      <c r="F62" s="21"/>
      <c r="G62" s="21"/>
      <c r="H62" s="21"/>
      <c r="I62" s="21"/>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row>
    <row r="63" spans="1:40">
      <c r="A63" s="19"/>
      <c r="B63" s="21"/>
      <c r="C63" s="21"/>
      <c r="D63" s="21"/>
      <c r="E63" s="21"/>
      <c r="F63" s="21"/>
      <c r="G63" s="21"/>
      <c r="H63" s="21"/>
      <c r="I63" s="21"/>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row>
    <row r="64" spans="1:40">
      <c r="A64" s="19"/>
      <c r="B64" s="21"/>
      <c r="C64" s="21"/>
      <c r="D64" s="21"/>
      <c r="E64" s="21"/>
      <c r="F64" s="21"/>
      <c r="G64" s="21"/>
      <c r="H64" s="21"/>
      <c r="I64" s="21"/>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row>
    <row r="65" spans="1:40">
      <c r="A65" s="19"/>
      <c r="B65" s="21"/>
      <c r="C65" s="21"/>
      <c r="D65" s="21"/>
      <c r="E65" s="21"/>
      <c r="F65" s="21"/>
      <c r="G65" s="21"/>
      <c r="H65" s="21"/>
      <c r="I65" s="21"/>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row>
    <row r="66" spans="1:40">
      <c r="A66" s="19"/>
      <c r="B66" s="21"/>
      <c r="C66" s="21"/>
      <c r="D66" s="21"/>
      <c r="E66" s="21"/>
      <c r="F66" s="21"/>
      <c r="G66" s="21"/>
      <c r="H66" s="21"/>
      <c r="I66" s="21"/>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row>
    <row r="67" spans="1:40">
      <c r="A67" s="19"/>
      <c r="B67" s="21"/>
      <c r="C67" s="21"/>
      <c r="D67" s="21"/>
      <c r="E67" s="21"/>
      <c r="F67" s="21"/>
      <c r="G67" s="21"/>
      <c r="H67" s="21"/>
      <c r="I67" s="21"/>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row>
    <row r="68" spans="1:40">
      <c r="A68" s="19"/>
      <c r="B68" s="21"/>
      <c r="C68" s="21"/>
      <c r="D68" s="21"/>
      <c r="E68" s="21"/>
      <c r="F68" s="21"/>
      <c r="G68" s="21"/>
      <c r="H68" s="21"/>
      <c r="I68" s="21"/>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row>
    <row r="69" spans="1:40">
      <c r="A69" s="19"/>
      <c r="B69" s="21"/>
      <c r="C69" s="21"/>
      <c r="D69" s="21"/>
      <c r="E69" s="21"/>
      <c r="F69" s="21"/>
      <c r="G69" s="21"/>
      <c r="H69" s="21"/>
      <c r="I69" s="21"/>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row>
    <row r="70" spans="1:40">
      <c r="A70" s="19"/>
      <c r="B70" s="21"/>
      <c r="C70" s="21"/>
      <c r="D70" s="21"/>
      <c r="E70" s="21"/>
      <c r="F70" s="21"/>
      <c r="G70" s="21"/>
      <c r="H70" s="21"/>
      <c r="I70" s="21"/>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row>
    <row r="71" spans="1:40">
      <c r="A71" s="19"/>
      <c r="B71" s="21"/>
      <c r="C71" s="21"/>
      <c r="D71" s="21"/>
      <c r="E71" s="21"/>
      <c r="F71" s="21"/>
      <c r="G71" s="21"/>
      <c r="H71" s="21"/>
      <c r="I71" s="21"/>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row>
    <row r="72" spans="1:40">
      <c r="A72" s="19"/>
      <c r="B72" s="21"/>
      <c r="C72" s="21"/>
      <c r="D72" s="21"/>
      <c r="E72" s="21"/>
      <c r="F72" s="21"/>
      <c r="G72" s="21"/>
      <c r="H72" s="21"/>
      <c r="I72" s="21"/>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row>
    <row r="73" spans="1:40">
      <c r="A73" s="19"/>
      <c r="B73" s="21"/>
      <c r="C73" s="21"/>
      <c r="D73" s="21"/>
      <c r="E73" s="21"/>
      <c r="F73" s="21"/>
      <c r="G73" s="21"/>
      <c r="H73" s="21"/>
      <c r="I73" s="21"/>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row>
    <row r="74" spans="1:40">
      <c r="A74" s="19"/>
      <c r="B74" s="21"/>
      <c r="C74" s="21"/>
      <c r="D74" s="21"/>
      <c r="E74" s="21"/>
      <c r="F74" s="21"/>
      <c r="G74" s="21"/>
      <c r="H74" s="21"/>
      <c r="I74" s="21"/>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row>
    <row r="75" spans="1:40">
      <c r="A75" s="19"/>
      <c r="B75" s="21"/>
      <c r="C75" s="21"/>
      <c r="D75" s="21"/>
      <c r="E75" s="21"/>
      <c r="F75" s="21"/>
      <c r="G75" s="21"/>
      <c r="H75" s="21"/>
      <c r="I75" s="21"/>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row>
    <row r="76" spans="1:40">
      <c r="A76" s="19"/>
      <c r="B76" s="21"/>
      <c r="C76" s="21"/>
      <c r="D76" s="21"/>
      <c r="E76" s="21"/>
      <c r="F76" s="21"/>
      <c r="G76" s="21"/>
      <c r="H76" s="21"/>
      <c r="I76" s="21"/>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row>
    <row r="77" spans="1:40">
      <c r="A77" s="19"/>
      <c r="B77" s="21"/>
      <c r="C77" s="21"/>
      <c r="D77" s="21"/>
      <c r="E77" s="21"/>
      <c r="F77" s="21"/>
      <c r="G77" s="21"/>
      <c r="H77" s="21"/>
      <c r="I77" s="21"/>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row>
    <row r="78" spans="1:40">
      <c r="A78" s="19"/>
      <c r="B78" s="21"/>
      <c r="C78" s="21"/>
      <c r="D78" s="21"/>
      <c r="E78" s="21"/>
      <c r="F78" s="21"/>
      <c r="G78" s="21"/>
      <c r="H78" s="21"/>
      <c r="I78" s="21"/>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row>
    <row r="79" spans="1:40">
      <c r="A79" s="19"/>
      <c r="B79" s="21"/>
      <c r="C79" s="21"/>
      <c r="D79" s="21"/>
      <c r="E79" s="21"/>
      <c r="F79" s="21"/>
      <c r="G79" s="21"/>
      <c r="H79" s="21"/>
      <c r="I79" s="21"/>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row>
    <row r="80" spans="1:40">
      <c r="A80" s="19"/>
      <c r="B80" s="21"/>
      <c r="C80" s="21"/>
      <c r="D80" s="21"/>
      <c r="E80" s="21"/>
      <c r="F80" s="21"/>
      <c r="G80" s="21"/>
      <c r="H80" s="21"/>
      <c r="I80" s="21"/>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row>
    <row r="81" spans="1:40">
      <c r="A81" s="19"/>
      <c r="B81" s="21"/>
      <c r="C81" s="21"/>
      <c r="D81" s="21"/>
      <c r="E81" s="21"/>
      <c r="F81" s="21"/>
      <c r="G81" s="21"/>
      <c r="H81" s="21"/>
      <c r="I81" s="21"/>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row>
    <row r="82" spans="1:40">
      <c r="A82" s="19"/>
      <c r="B82" s="21"/>
      <c r="C82" s="21"/>
      <c r="D82" s="21"/>
      <c r="E82" s="21"/>
      <c r="F82" s="21"/>
      <c r="G82" s="21"/>
      <c r="H82" s="21"/>
      <c r="I82" s="21"/>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row>
    <row r="83" spans="1:40">
      <c r="A83" s="19"/>
      <c r="B83" s="21"/>
      <c r="C83" s="21"/>
      <c r="D83" s="21"/>
      <c r="E83" s="21"/>
      <c r="F83" s="21"/>
      <c r="G83" s="21"/>
      <c r="H83" s="21"/>
      <c r="I83" s="2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row>
    <row r="84" spans="1:40">
      <c r="A84" s="19"/>
      <c r="B84" s="21"/>
      <c r="C84" s="21"/>
      <c r="D84" s="21"/>
      <c r="E84" s="21"/>
      <c r="F84" s="21"/>
      <c r="G84" s="21"/>
      <c r="H84" s="21"/>
      <c r="I84" s="2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row>
    <row r="85" spans="1:40">
      <c r="A85" s="19"/>
      <c r="B85" s="21"/>
      <c r="C85" s="21"/>
      <c r="D85" s="21"/>
      <c r="E85" s="21"/>
      <c r="F85" s="21"/>
      <c r="G85" s="21"/>
      <c r="H85" s="21"/>
      <c r="I85" s="21"/>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row>
    <row r="86" spans="1:40">
      <c r="A86" s="19"/>
      <c r="B86" s="21"/>
      <c r="C86" s="21"/>
      <c r="D86" s="21"/>
      <c r="E86" s="21"/>
      <c r="F86" s="21"/>
      <c r="G86" s="21"/>
      <c r="H86" s="21"/>
      <c r="I86" s="21"/>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row>
    <row r="87" spans="1:40">
      <c r="A87" s="19"/>
      <c r="B87" s="21"/>
      <c r="C87" s="21"/>
      <c r="D87" s="21"/>
      <c r="E87" s="21"/>
      <c r="F87" s="21"/>
      <c r="G87" s="21"/>
      <c r="H87" s="21"/>
      <c r="I87" s="21"/>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row>
    <row r="88" spans="1:40">
      <c r="A88" s="19"/>
      <c r="B88" s="21"/>
      <c r="C88" s="21"/>
      <c r="D88" s="21"/>
      <c r="E88" s="21"/>
      <c r="F88" s="21"/>
      <c r="G88" s="21"/>
      <c r="H88" s="21"/>
      <c r="I88" s="21"/>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row>
    <row r="89" spans="1:40">
      <c r="A89" s="19"/>
      <c r="B89" s="21"/>
      <c r="C89" s="21"/>
      <c r="D89" s="21"/>
      <c r="E89" s="21"/>
      <c r="F89" s="21"/>
      <c r="G89" s="21"/>
      <c r="H89" s="21"/>
      <c r="I89" s="21"/>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row>
    <row r="90" spans="1:40">
      <c r="A90" s="19"/>
      <c r="B90" s="21"/>
      <c r="C90" s="21"/>
      <c r="D90" s="21"/>
      <c r="E90" s="21"/>
      <c r="F90" s="21"/>
      <c r="G90" s="21"/>
      <c r="H90" s="21"/>
      <c r="I90" s="21"/>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row>
    <row r="91" spans="1:40">
      <c r="A91" s="19"/>
      <c r="B91" s="21"/>
      <c r="C91" s="21"/>
      <c r="D91" s="21"/>
      <c r="E91" s="21"/>
      <c r="F91" s="21"/>
      <c r="G91" s="21"/>
      <c r="H91" s="21"/>
      <c r="I91" s="21"/>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row>
    <row r="92" spans="1:40">
      <c r="A92" s="19"/>
      <c r="B92" s="21"/>
      <c r="C92" s="21"/>
      <c r="D92" s="21"/>
      <c r="E92" s="21"/>
      <c r="F92" s="21"/>
      <c r="G92" s="21"/>
      <c r="H92" s="21"/>
      <c r="I92" s="21"/>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row>
    <row r="93" spans="1:40">
      <c r="A93" s="19"/>
      <c r="B93" s="21"/>
      <c r="C93" s="21"/>
      <c r="D93" s="21"/>
      <c r="E93" s="21"/>
      <c r="F93" s="21"/>
      <c r="G93" s="21"/>
      <c r="H93" s="21"/>
      <c r="I93" s="21"/>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row>
    <row r="94" spans="1:40">
      <c r="A94" s="19"/>
      <c r="B94" s="21"/>
      <c r="C94" s="21"/>
      <c r="D94" s="21"/>
      <c r="E94" s="21"/>
      <c r="F94" s="21"/>
      <c r="G94" s="21"/>
      <c r="H94" s="21"/>
      <c r="I94" s="21"/>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row>
    <row r="95" spans="1:40">
      <c r="A95" s="19"/>
      <c r="B95" s="21"/>
      <c r="C95" s="21"/>
      <c r="D95" s="21"/>
      <c r="E95" s="21"/>
      <c r="F95" s="21"/>
      <c r="G95" s="21"/>
      <c r="H95" s="21"/>
      <c r="I95" s="21"/>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row>
    <row r="96" spans="1:40">
      <c r="A96" s="19"/>
      <c r="B96" s="21"/>
      <c r="C96" s="21"/>
      <c r="D96" s="21"/>
      <c r="E96" s="21"/>
      <c r="F96" s="21"/>
      <c r="G96" s="21"/>
      <c r="H96" s="21"/>
      <c r="I96" s="21"/>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row>
    <row r="97" spans="1:40">
      <c r="A97" s="19"/>
      <c r="B97" s="21"/>
      <c r="C97" s="21"/>
      <c r="D97" s="21"/>
      <c r="E97" s="21"/>
      <c r="F97" s="21"/>
      <c r="G97" s="21"/>
      <c r="H97" s="21"/>
      <c r="I97" s="21"/>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row>
    <row r="98" spans="1:40">
      <c r="A98" s="19"/>
      <c r="B98" s="21"/>
      <c r="C98" s="21"/>
      <c r="D98" s="21"/>
      <c r="E98" s="21"/>
      <c r="F98" s="21"/>
      <c r="G98" s="21"/>
      <c r="H98" s="21"/>
      <c r="I98" s="21"/>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row>
    <row r="99" spans="1:40">
      <c r="A99" s="19"/>
      <c r="B99" s="21"/>
      <c r="C99" s="21"/>
      <c r="D99" s="21"/>
      <c r="E99" s="21"/>
      <c r="F99" s="21"/>
      <c r="G99" s="21"/>
      <c r="H99" s="21"/>
      <c r="I99" s="21"/>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row>
    <row r="100" spans="1:40">
      <c r="A100" s="19"/>
      <c r="B100" s="21"/>
      <c r="C100" s="21"/>
      <c r="D100" s="21"/>
      <c r="E100" s="21"/>
      <c r="F100" s="21"/>
      <c r="G100" s="21"/>
      <c r="H100" s="21"/>
      <c r="I100" s="21"/>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row>
    <row r="101" spans="1:40">
      <c r="A101" s="19"/>
      <c r="B101" s="21"/>
      <c r="C101" s="21"/>
      <c r="D101" s="21"/>
      <c r="E101" s="21"/>
      <c r="F101" s="21"/>
      <c r="G101" s="21"/>
      <c r="H101" s="21"/>
      <c r="I101" s="21"/>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row>
    <row r="102" spans="1:40">
      <c r="A102" s="19"/>
      <c r="B102" s="21"/>
      <c r="C102" s="21"/>
      <c r="D102" s="21"/>
      <c r="E102" s="21"/>
      <c r="F102" s="21"/>
      <c r="G102" s="21"/>
      <c r="H102" s="21"/>
      <c r="I102" s="21"/>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row>
    <row r="103" spans="1:40">
      <c r="A103" s="19"/>
      <c r="B103" s="21"/>
      <c r="C103" s="21"/>
      <c r="D103" s="21"/>
      <c r="E103" s="21"/>
      <c r="F103" s="21"/>
      <c r="G103" s="21"/>
      <c r="H103" s="21"/>
      <c r="I103" s="21"/>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row>
    <row r="104" spans="1:40">
      <c r="A104" s="19"/>
      <c r="B104" s="21"/>
      <c r="C104" s="21"/>
      <c r="D104" s="21"/>
      <c r="E104" s="21"/>
      <c r="F104" s="21"/>
      <c r="G104" s="21"/>
      <c r="H104" s="21"/>
      <c r="I104" s="21"/>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row>
    <row r="105" spans="1:40">
      <c r="A105" s="19"/>
      <c r="B105" s="21"/>
      <c r="C105" s="21"/>
      <c r="D105" s="21"/>
      <c r="E105" s="21"/>
      <c r="F105" s="21"/>
      <c r="G105" s="21"/>
      <c r="H105" s="21"/>
      <c r="I105" s="21"/>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row>
    <row r="106" spans="1:40">
      <c r="A106" s="19"/>
      <c r="B106" s="21"/>
      <c r="C106" s="21"/>
      <c r="D106" s="21"/>
      <c r="E106" s="21"/>
      <c r="F106" s="21"/>
      <c r="G106" s="21"/>
      <c r="H106" s="21"/>
      <c r="I106" s="21"/>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row>
    <row r="107" spans="1:40">
      <c r="A107" s="19"/>
      <c r="B107" s="21"/>
      <c r="C107" s="21"/>
      <c r="D107" s="21"/>
      <c r="E107" s="21"/>
      <c r="F107" s="21"/>
      <c r="G107" s="21"/>
      <c r="H107" s="21"/>
      <c r="I107" s="21"/>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row>
    <row r="108" spans="1:40">
      <c r="A108" s="19"/>
      <c r="B108" s="21"/>
      <c r="C108" s="21"/>
      <c r="D108" s="21"/>
      <c r="E108" s="21"/>
      <c r="F108" s="21"/>
      <c r="G108" s="21"/>
      <c r="H108" s="21"/>
      <c r="I108" s="21"/>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row>
    <row r="109" spans="1:40">
      <c r="A109" s="19"/>
      <c r="B109" s="21"/>
      <c r="C109" s="21"/>
      <c r="D109" s="21"/>
      <c r="E109" s="21"/>
      <c r="F109" s="21"/>
      <c r="G109" s="21"/>
      <c r="H109" s="21"/>
      <c r="I109" s="21"/>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row>
    <row r="110" spans="1:40">
      <c r="A110" s="19"/>
      <c r="B110" s="21"/>
      <c r="C110" s="21"/>
      <c r="D110" s="21"/>
      <c r="E110" s="21"/>
      <c r="F110" s="21"/>
      <c r="G110" s="21"/>
      <c r="H110" s="21"/>
      <c r="I110" s="21"/>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row>
    <row r="111" spans="1:40">
      <c r="A111" s="19"/>
      <c r="B111" s="21"/>
      <c r="C111" s="21"/>
      <c r="D111" s="21"/>
      <c r="E111" s="21"/>
      <c r="F111" s="21"/>
      <c r="G111" s="21"/>
      <c r="H111" s="21"/>
      <c r="I111" s="21"/>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row>
    <row r="112" spans="1:40">
      <c r="A112" s="19"/>
      <c r="B112" s="21"/>
      <c r="C112" s="21"/>
      <c r="D112" s="21"/>
      <c r="E112" s="21"/>
      <c r="F112" s="21"/>
      <c r="G112" s="21"/>
      <c r="H112" s="21"/>
      <c r="I112" s="21"/>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row>
    <row r="113" spans="1:40">
      <c r="A113" s="19"/>
      <c r="B113" s="21"/>
      <c r="C113" s="21"/>
      <c r="D113" s="21"/>
      <c r="E113" s="21"/>
      <c r="F113" s="21"/>
      <c r="G113" s="21"/>
      <c r="H113" s="21"/>
      <c r="I113" s="21"/>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row>
    <row r="114" spans="1:40">
      <c r="A114" s="19"/>
      <c r="B114" s="21"/>
      <c r="C114" s="21"/>
      <c r="D114" s="21"/>
      <c r="E114" s="21"/>
      <c r="F114" s="21"/>
      <c r="G114" s="21"/>
      <c r="H114" s="21"/>
      <c r="I114" s="21"/>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row>
    <row r="115" spans="1:40">
      <c r="A115" s="19"/>
      <c r="B115" s="21"/>
      <c r="C115" s="21"/>
      <c r="D115" s="21"/>
      <c r="E115" s="21"/>
      <c r="F115" s="21"/>
      <c r="G115" s="21"/>
      <c r="H115" s="21"/>
      <c r="I115" s="21"/>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row>
    <row r="116" spans="1:40">
      <c r="A116" s="19"/>
      <c r="B116" s="21"/>
      <c r="C116" s="21"/>
      <c r="D116" s="21"/>
      <c r="E116" s="21"/>
      <c r="F116" s="21"/>
      <c r="G116" s="21"/>
      <c r="H116" s="21"/>
      <c r="I116" s="21"/>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row>
    <row r="117" spans="1:40">
      <c r="A117" s="19"/>
      <c r="B117" s="21"/>
      <c r="C117" s="21"/>
      <c r="D117" s="21"/>
      <c r="E117" s="21"/>
      <c r="F117" s="21"/>
      <c r="G117" s="21"/>
      <c r="H117" s="21"/>
      <c r="I117" s="21"/>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row>
    <row r="118" spans="1:40">
      <c r="A118" s="19"/>
      <c r="B118" s="21"/>
      <c r="C118" s="21"/>
      <c r="D118" s="21"/>
      <c r="E118" s="21"/>
      <c r="F118" s="21"/>
      <c r="G118" s="21"/>
      <c r="H118" s="21"/>
      <c r="I118" s="21"/>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row>
    <row r="119" spans="1:40">
      <c r="A119" s="19"/>
      <c r="B119" s="21"/>
      <c r="C119" s="21"/>
      <c r="D119" s="21"/>
      <c r="E119" s="21"/>
      <c r="F119" s="21"/>
      <c r="G119" s="21"/>
      <c r="H119" s="21"/>
      <c r="I119" s="21"/>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row>
    <row r="120" spans="1:40">
      <c r="A120" s="19"/>
      <c r="B120" s="21"/>
      <c r="C120" s="21"/>
      <c r="D120" s="21"/>
      <c r="E120" s="21"/>
      <c r="F120" s="21"/>
      <c r="G120" s="21"/>
      <c r="H120" s="21"/>
      <c r="I120" s="21"/>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row>
    <row r="121" spans="1:40">
      <c r="A121" s="19"/>
      <c r="B121" s="21"/>
      <c r="C121" s="21"/>
      <c r="D121" s="21"/>
      <c r="E121" s="21"/>
      <c r="F121" s="21"/>
      <c r="G121" s="21"/>
      <c r="H121" s="21"/>
      <c r="I121" s="21"/>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row>
    <row r="122" spans="1:40">
      <c r="A122" s="19"/>
      <c r="B122" s="21"/>
      <c r="C122" s="21"/>
      <c r="D122" s="21"/>
      <c r="E122" s="21"/>
      <c r="F122" s="21"/>
      <c r="G122" s="21"/>
      <c r="H122" s="21"/>
      <c r="I122" s="21"/>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row>
    <row r="123" spans="1:40">
      <c r="A123" s="19"/>
      <c r="B123" s="21"/>
      <c r="C123" s="21"/>
      <c r="D123" s="21"/>
      <c r="E123" s="21"/>
      <c r="F123" s="21"/>
      <c r="G123" s="21"/>
      <c r="H123" s="21"/>
      <c r="I123" s="21"/>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row>
    <row r="124" spans="1:40">
      <c r="A124" s="19"/>
      <c r="B124" s="21"/>
      <c r="C124" s="21"/>
      <c r="D124" s="21"/>
      <c r="E124" s="21"/>
      <c r="F124" s="21"/>
      <c r="G124" s="21"/>
      <c r="H124" s="21"/>
      <c r="I124" s="21"/>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row>
    <row r="125" spans="1:40">
      <c r="A125" s="19"/>
      <c r="B125" s="21"/>
      <c r="C125" s="21"/>
      <c r="D125" s="21"/>
      <c r="E125" s="21"/>
      <c r="F125" s="21"/>
      <c r="G125" s="21"/>
      <c r="H125" s="21"/>
      <c r="I125" s="21"/>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row>
    <row r="126" spans="1:40">
      <c r="A126" s="19"/>
      <c r="B126" s="21"/>
      <c r="C126" s="21"/>
      <c r="D126" s="21"/>
      <c r="E126" s="21"/>
      <c r="F126" s="21"/>
      <c r="G126" s="21"/>
      <c r="H126" s="21"/>
      <c r="I126" s="21"/>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row>
    <row r="127" spans="1:40">
      <c r="A127" s="19"/>
      <c r="B127" s="21"/>
      <c r="C127" s="21"/>
      <c r="D127" s="21"/>
      <c r="E127" s="21"/>
      <c r="F127" s="21"/>
      <c r="G127" s="21"/>
      <c r="H127" s="21"/>
      <c r="I127" s="21"/>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row>
    <row r="128" spans="1:40">
      <c r="A128" s="19"/>
      <c r="B128" s="21"/>
      <c r="C128" s="21"/>
      <c r="D128" s="21"/>
      <c r="E128" s="21"/>
      <c r="F128" s="21"/>
      <c r="G128" s="21"/>
      <c r="H128" s="21"/>
      <c r="I128" s="21"/>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row>
    <row r="129" spans="1:40">
      <c r="A129" s="19"/>
      <c r="B129" s="21"/>
      <c r="C129" s="21"/>
      <c r="D129" s="21"/>
      <c r="E129" s="21"/>
      <c r="F129" s="21"/>
      <c r="G129" s="21"/>
      <c r="H129" s="21"/>
      <c r="I129" s="21"/>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row>
    <row r="130" spans="1:40">
      <c r="A130" s="19"/>
      <c r="B130" s="21"/>
      <c r="C130" s="21"/>
      <c r="D130" s="21"/>
      <c r="E130" s="21"/>
      <c r="F130" s="21"/>
      <c r="G130" s="21"/>
      <c r="H130" s="21"/>
      <c r="I130" s="21"/>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row>
    <row r="131" spans="1:40">
      <c r="A131" s="19"/>
      <c r="B131" s="21"/>
      <c r="C131" s="21"/>
      <c r="D131" s="21"/>
      <c r="E131" s="21"/>
      <c r="F131" s="21"/>
      <c r="G131" s="21"/>
      <c r="H131" s="21"/>
      <c r="I131" s="21"/>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row>
    <row r="132" spans="1:40">
      <c r="A132" s="19"/>
      <c r="B132" s="21"/>
      <c r="C132" s="21"/>
      <c r="D132" s="21"/>
      <c r="E132" s="21"/>
      <c r="F132" s="21"/>
      <c r="G132" s="21"/>
      <c r="H132" s="21"/>
      <c r="I132" s="21"/>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row>
    <row r="133" spans="1:40">
      <c r="A133" s="19"/>
      <c r="B133" s="21"/>
      <c r="C133" s="21"/>
      <c r="D133" s="21"/>
      <c r="E133" s="21"/>
      <c r="F133" s="21"/>
      <c r="G133" s="21"/>
      <c r="H133" s="21"/>
      <c r="I133" s="21"/>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row>
    <row r="134" spans="1:40">
      <c r="A134" s="19"/>
      <c r="B134" s="21"/>
      <c r="C134" s="21"/>
      <c r="D134" s="21"/>
      <c r="E134" s="21"/>
      <c r="F134" s="21"/>
      <c r="G134" s="21"/>
      <c r="H134" s="21"/>
      <c r="I134" s="21"/>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row>
    <row r="135" spans="1:40">
      <c r="A135" s="19"/>
      <c r="B135" s="21"/>
      <c r="C135" s="21"/>
      <c r="D135" s="21"/>
      <c r="E135" s="21"/>
      <c r="F135" s="21"/>
      <c r="G135" s="21"/>
      <c r="H135" s="21"/>
      <c r="I135" s="21"/>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row>
    <row r="136" spans="1:40">
      <c r="A136" s="19"/>
      <c r="B136" s="21"/>
      <c r="C136" s="21"/>
      <c r="D136" s="21"/>
      <c r="E136" s="21"/>
      <c r="F136" s="21"/>
      <c r="G136" s="21"/>
      <c r="H136" s="21"/>
      <c r="I136" s="21"/>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row>
    <row r="137" spans="1:40">
      <c r="A137" s="19"/>
      <c r="B137" s="21"/>
      <c r="C137" s="21"/>
      <c r="D137" s="21"/>
      <c r="E137" s="21"/>
      <c r="F137" s="21"/>
      <c r="G137" s="21"/>
      <c r="H137" s="21"/>
      <c r="I137" s="21"/>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row>
    <row r="138" spans="1:40">
      <c r="A138" s="19"/>
      <c r="B138" s="21"/>
      <c r="C138" s="21"/>
      <c r="D138" s="21"/>
      <c r="E138" s="21"/>
      <c r="F138" s="21"/>
      <c r="G138" s="21"/>
      <c r="H138" s="21"/>
      <c r="I138" s="21"/>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row>
    <row r="139" spans="1:40">
      <c r="A139" s="19"/>
      <c r="B139" s="21"/>
      <c r="C139" s="21"/>
      <c r="D139" s="21"/>
      <c r="E139" s="21"/>
      <c r="F139" s="21"/>
      <c r="G139" s="21"/>
      <c r="H139" s="21"/>
      <c r="I139" s="21"/>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row>
    <row r="140" spans="1:40">
      <c r="A140" s="19"/>
      <c r="B140" s="21"/>
      <c r="C140" s="21"/>
      <c r="D140" s="21"/>
      <c r="E140" s="21"/>
      <c r="F140" s="21"/>
      <c r="G140" s="21"/>
      <c r="H140" s="21"/>
      <c r="I140" s="21"/>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row>
    <row r="141" spans="1:40">
      <c r="A141" s="19"/>
      <c r="B141" s="21"/>
      <c r="C141" s="21"/>
      <c r="D141" s="21"/>
      <c r="E141" s="21"/>
      <c r="F141" s="21"/>
      <c r="G141" s="21"/>
      <c r="H141" s="21"/>
      <c r="I141" s="21"/>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row>
    <row r="142" spans="1:40">
      <c r="A142" s="19"/>
      <c r="B142" s="21"/>
      <c r="C142" s="21"/>
      <c r="D142" s="21"/>
      <c r="E142" s="21"/>
      <c r="F142" s="21"/>
      <c r="G142" s="21"/>
      <c r="H142" s="21"/>
      <c r="I142" s="21"/>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row>
    <row r="143" spans="1:40">
      <c r="A143" s="19"/>
      <c r="B143" s="21"/>
      <c r="C143" s="21"/>
      <c r="D143" s="21"/>
      <c r="E143" s="21"/>
      <c r="F143" s="21"/>
      <c r="G143" s="21"/>
      <c r="H143" s="21"/>
      <c r="I143" s="21"/>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row>
    <row r="144" spans="1:40">
      <c r="A144" s="19"/>
      <c r="B144" s="21"/>
      <c r="C144" s="21"/>
      <c r="D144" s="21"/>
      <c r="E144" s="21"/>
      <c r="F144" s="21"/>
      <c r="G144" s="21"/>
      <c r="H144" s="21"/>
      <c r="I144" s="21"/>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row>
    <row r="145" spans="1:40">
      <c r="A145" s="19"/>
      <c r="B145" s="21"/>
      <c r="C145" s="21"/>
      <c r="D145" s="21"/>
      <c r="E145" s="21"/>
      <c r="F145" s="21"/>
      <c r="G145" s="21"/>
      <c r="H145" s="21"/>
      <c r="I145" s="21"/>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row>
    <row r="146" spans="1:40">
      <c r="A146" s="19"/>
      <c r="B146" s="21"/>
      <c r="C146" s="21"/>
      <c r="D146" s="21"/>
      <c r="E146" s="21"/>
      <c r="F146" s="21"/>
      <c r="G146" s="21"/>
      <c r="H146" s="21"/>
      <c r="I146" s="21"/>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row>
    <row r="147" spans="1:40">
      <c r="A147" s="19"/>
      <c r="B147" s="21"/>
      <c r="C147" s="21"/>
      <c r="D147" s="21"/>
      <c r="E147" s="21"/>
      <c r="F147" s="21"/>
      <c r="G147" s="21"/>
      <c r="H147" s="21"/>
      <c r="I147" s="21"/>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row>
    <row r="148" spans="1:40">
      <c r="A148" s="19"/>
      <c r="B148" s="21"/>
      <c r="C148" s="21"/>
      <c r="D148" s="21"/>
      <c r="E148" s="21"/>
      <c r="F148" s="21"/>
      <c r="G148" s="21"/>
      <c r="H148" s="21"/>
      <c r="I148" s="21"/>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row>
    <row r="149" spans="1:40">
      <c r="A149" s="19"/>
      <c r="B149" s="21"/>
      <c r="C149" s="21"/>
      <c r="D149" s="21"/>
      <c r="E149" s="21"/>
      <c r="F149" s="21"/>
      <c r="G149" s="21"/>
      <c r="H149" s="21"/>
      <c r="I149" s="21"/>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row>
    <row r="150" spans="1:40">
      <c r="A150" s="19"/>
      <c r="B150" s="21"/>
      <c r="C150" s="21"/>
      <c r="D150" s="21"/>
      <c r="E150" s="21"/>
      <c r="F150" s="21"/>
      <c r="G150" s="21"/>
      <c r="H150" s="21"/>
      <c r="I150" s="21"/>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row>
    <row r="151" spans="1:40">
      <c r="A151" s="19"/>
      <c r="B151" s="21"/>
      <c r="C151" s="21"/>
      <c r="D151" s="21"/>
      <c r="E151" s="21"/>
      <c r="F151" s="21"/>
      <c r="G151" s="21"/>
      <c r="H151" s="21"/>
      <c r="I151" s="21"/>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row>
    <row r="152" spans="1:40">
      <c r="A152" s="19"/>
      <c r="B152" s="21"/>
      <c r="C152" s="21"/>
      <c r="D152" s="21"/>
      <c r="E152" s="21"/>
      <c r="F152" s="21"/>
      <c r="G152" s="21"/>
      <c r="H152" s="21"/>
      <c r="I152" s="21"/>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row>
    <row r="153" spans="1:40">
      <c r="A153" s="19"/>
      <c r="B153" s="21"/>
      <c r="C153" s="21"/>
      <c r="D153" s="21"/>
      <c r="E153" s="21"/>
      <c r="F153" s="21"/>
      <c r="G153" s="21"/>
      <c r="H153" s="21"/>
      <c r="I153" s="21"/>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row>
    <row r="154" spans="1:40">
      <c r="A154" s="19"/>
      <c r="B154" s="21"/>
      <c r="C154" s="21"/>
      <c r="D154" s="21"/>
      <c r="E154" s="21"/>
      <c r="F154" s="21"/>
      <c r="G154" s="21"/>
      <c r="H154" s="21"/>
      <c r="I154" s="21"/>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row>
    <row r="155" spans="1:40">
      <c r="A155" s="19"/>
      <c r="B155" s="21"/>
      <c r="C155" s="21"/>
      <c r="D155" s="21"/>
      <c r="E155" s="21"/>
      <c r="F155" s="21"/>
      <c r="G155" s="21"/>
      <c r="H155" s="21"/>
      <c r="I155" s="21"/>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row>
    <row r="156" spans="1:40">
      <c r="A156" s="19"/>
      <c r="B156" s="21"/>
      <c r="C156" s="21"/>
      <c r="D156" s="21"/>
      <c r="E156" s="21"/>
      <c r="F156" s="21"/>
      <c r="G156" s="21"/>
      <c r="H156" s="21"/>
      <c r="I156" s="21"/>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row>
    <row r="157" spans="1:40">
      <c r="A157" s="19"/>
      <c r="B157" s="21"/>
      <c r="C157" s="21"/>
      <c r="D157" s="21"/>
      <c r="E157" s="21"/>
      <c r="F157" s="21"/>
      <c r="G157" s="21"/>
      <c r="H157" s="21"/>
      <c r="I157" s="21"/>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row>
    <row r="158" spans="1:40">
      <c r="A158" s="19"/>
      <c r="B158" s="21"/>
      <c r="C158" s="21"/>
      <c r="D158" s="21"/>
      <c r="E158" s="21"/>
      <c r="F158" s="21"/>
      <c r="G158" s="21"/>
      <c r="H158" s="21"/>
      <c r="I158" s="21"/>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row>
    <row r="159" spans="1:40">
      <c r="A159" s="19"/>
      <c r="B159" s="21"/>
      <c r="C159" s="21"/>
      <c r="D159" s="21"/>
      <c r="E159" s="21"/>
      <c r="F159" s="21"/>
      <c r="G159" s="21"/>
      <c r="H159" s="21"/>
      <c r="I159" s="21"/>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row>
    <row r="160" spans="1:40">
      <c r="A160" s="19"/>
      <c r="B160" s="21"/>
      <c r="C160" s="21"/>
      <c r="D160" s="21"/>
      <c r="E160" s="21"/>
      <c r="F160" s="21"/>
      <c r="G160" s="21"/>
      <c r="H160" s="21"/>
      <c r="I160" s="21"/>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row>
    <row r="161" spans="1:40">
      <c r="A161" s="19"/>
      <c r="B161" s="21"/>
      <c r="C161" s="21"/>
      <c r="D161" s="21"/>
      <c r="E161" s="21"/>
      <c r="F161" s="21"/>
      <c r="G161" s="21"/>
      <c r="H161" s="21"/>
      <c r="I161" s="21"/>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row>
    <row r="162" spans="1:40">
      <c r="A162" s="19"/>
      <c r="B162" s="21"/>
      <c r="C162" s="21"/>
      <c r="D162" s="21"/>
      <c r="E162" s="21"/>
      <c r="F162" s="21"/>
      <c r="G162" s="21"/>
      <c r="H162" s="21"/>
      <c r="I162" s="21"/>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row>
    <row r="163" spans="1:40">
      <c r="A163" s="19"/>
      <c r="B163" s="21"/>
      <c r="C163" s="21"/>
      <c r="D163" s="21"/>
      <c r="E163" s="21"/>
      <c r="F163" s="21"/>
      <c r="G163" s="21"/>
      <c r="H163" s="21"/>
      <c r="I163" s="21"/>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row>
    <row r="164" spans="1:40">
      <c r="A164" s="19"/>
      <c r="B164" s="21"/>
      <c r="C164" s="21"/>
      <c r="D164" s="21"/>
      <c r="E164" s="21"/>
      <c r="F164" s="21"/>
      <c r="G164" s="21"/>
      <c r="H164" s="21"/>
      <c r="I164" s="21"/>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row>
    <row r="165" spans="1:40">
      <c r="A165" s="19"/>
      <c r="B165" s="21"/>
      <c r="C165" s="21"/>
      <c r="D165" s="21"/>
      <c r="E165" s="21"/>
      <c r="F165" s="21"/>
      <c r="G165" s="21"/>
      <c r="H165" s="21"/>
      <c r="I165" s="21"/>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row>
    <row r="166" spans="1:40">
      <c r="A166" s="19"/>
      <c r="B166" s="21"/>
      <c r="C166" s="21"/>
      <c r="D166" s="21"/>
      <c r="E166" s="21"/>
      <c r="F166" s="21"/>
      <c r="G166" s="21"/>
      <c r="H166" s="21"/>
      <c r="I166" s="21"/>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row>
    <row r="167" spans="1:40">
      <c r="A167" s="19"/>
      <c r="B167" s="21"/>
      <c r="C167" s="21"/>
      <c r="D167" s="21"/>
      <c r="E167" s="21"/>
      <c r="F167" s="21"/>
      <c r="G167" s="21"/>
      <c r="H167" s="21"/>
      <c r="I167" s="21"/>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row>
    <row r="168" spans="1:40">
      <c r="A168" s="19"/>
      <c r="B168" s="21"/>
      <c r="C168" s="21"/>
      <c r="D168" s="21"/>
      <c r="E168" s="21"/>
      <c r="F168" s="21"/>
      <c r="G168" s="21"/>
      <c r="H168" s="21"/>
      <c r="I168" s="21"/>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row>
    <row r="169" spans="1:40">
      <c r="A169" s="19"/>
      <c r="B169" s="21"/>
      <c r="C169" s="21"/>
      <c r="D169" s="21"/>
      <c r="E169" s="21"/>
      <c r="F169" s="21"/>
      <c r="G169" s="21"/>
      <c r="H169" s="21"/>
      <c r="I169" s="21"/>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row>
    <row r="170" spans="1:40">
      <c r="A170" s="19"/>
      <c r="B170" s="21"/>
      <c r="C170" s="21"/>
      <c r="D170" s="21"/>
      <c r="E170" s="21"/>
      <c r="F170" s="21"/>
      <c r="G170" s="21"/>
      <c r="H170" s="21"/>
      <c r="I170" s="21"/>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row>
    <row r="171" spans="1:40">
      <c r="A171" s="19"/>
      <c r="B171" s="21"/>
      <c r="C171" s="21"/>
      <c r="D171" s="21"/>
      <c r="E171" s="21"/>
      <c r="F171" s="21"/>
      <c r="G171" s="21"/>
      <c r="H171" s="21"/>
      <c r="I171" s="21"/>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row>
    <row r="172" spans="1:40">
      <c r="A172" s="19"/>
      <c r="B172" s="21"/>
      <c r="C172" s="21"/>
      <c r="D172" s="21"/>
      <c r="E172" s="21"/>
      <c r="F172" s="21"/>
      <c r="G172" s="21"/>
      <c r="H172" s="21"/>
      <c r="I172" s="21"/>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row>
    <row r="173" spans="1:40">
      <c r="A173" s="19"/>
      <c r="B173" s="21"/>
      <c r="C173" s="21"/>
      <c r="D173" s="21"/>
      <c r="E173" s="21"/>
      <c r="F173" s="21"/>
      <c r="G173" s="21"/>
      <c r="H173" s="21"/>
      <c r="I173" s="21"/>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row>
    <row r="174" spans="1:40">
      <c r="A174" s="19"/>
      <c r="B174" s="21"/>
      <c r="C174" s="21"/>
      <c r="D174" s="21"/>
      <c r="E174" s="21"/>
      <c r="F174" s="21"/>
      <c r="G174" s="21"/>
      <c r="H174" s="21"/>
      <c r="I174" s="21"/>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row>
    <row r="175" spans="1:40">
      <c r="A175" s="19"/>
      <c r="B175" s="21"/>
      <c r="C175" s="21"/>
      <c r="D175" s="21"/>
      <c r="E175" s="21"/>
      <c r="F175" s="21"/>
      <c r="G175" s="21"/>
      <c r="H175" s="21"/>
      <c r="I175" s="21"/>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row>
    <row r="176" spans="1:40">
      <c r="A176" s="19"/>
      <c r="B176" s="21"/>
      <c r="C176" s="21"/>
      <c r="D176" s="21"/>
      <c r="E176" s="21"/>
      <c r="F176" s="21"/>
      <c r="G176" s="21"/>
      <c r="H176" s="21"/>
      <c r="I176" s="21"/>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row>
    <row r="177" spans="1:40">
      <c r="A177" s="19"/>
      <c r="B177" s="21"/>
      <c r="C177" s="21"/>
      <c r="D177" s="21"/>
      <c r="E177" s="21"/>
      <c r="F177" s="21"/>
      <c r="G177" s="21"/>
      <c r="H177" s="21"/>
      <c r="I177" s="21"/>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row>
    <row r="178" spans="1:40">
      <c r="A178" s="19"/>
      <c r="B178" s="21"/>
      <c r="C178" s="21"/>
      <c r="D178" s="21"/>
      <c r="E178" s="21"/>
      <c r="F178" s="21"/>
      <c r="G178" s="21"/>
      <c r="H178" s="21"/>
      <c r="I178" s="21"/>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row>
    <row r="179" spans="1:40">
      <c r="A179" s="19"/>
      <c r="B179" s="21"/>
      <c r="C179" s="21"/>
      <c r="D179" s="21"/>
      <c r="E179" s="21"/>
      <c r="F179" s="21"/>
      <c r="G179" s="21"/>
      <c r="H179" s="21"/>
      <c r="I179" s="21"/>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row>
    <row r="180" spans="1:40">
      <c r="A180" s="19"/>
      <c r="B180" s="21"/>
      <c r="C180" s="21"/>
      <c r="D180" s="21"/>
      <c r="E180" s="21"/>
      <c r="F180" s="21"/>
      <c r="G180" s="21"/>
      <c r="H180" s="21"/>
      <c r="I180" s="21"/>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row>
    <row r="181" spans="1:40">
      <c r="A181" s="19"/>
      <c r="B181" s="21"/>
      <c r="C181" s="21"/>
      <c r="D181" s="21"/>
      <c r="E181" s="21"/>
      <c r="F181" s="21"/>
      <c r="G181" s="21"/>
      <c r="H181" s="21"/>
      <c r="I181" s="21"/>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row>
    <row r="182" spans="1:40">
      <c r="A182" s="19"/>
      <c r="B182" s="21"/>
      <c r="C182" s="21"/>
      <c r="D182" s="21"/>
      <c r="E182" s="21"/>
      <c r="F182" s="21"/>
      <c r="G182" s="21"/>
      <c r="H182" s="21"/>
      <c r="I182" s="21"/>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row>
    <row r="183" spans="1:40">
      <c r="A183" s="19"/>
      <c r="B183" s="21"/>
      <c r="C183" s="21"/>
      <c r="D183" s="21"/>
      <c r="E183" s="21"/>
      <c r="F183" s="21"/>
      <c r="G183" s="21"/>
      <c r="H183" s="21"/>
      <c r="I183" s="21"/>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row>
    <row r="184" spans="1:40">
      <c r="A184" s="19"/>
      <c r="B184" s="21"/>
      <c r="C184" s="21"/>
      <c r="D184" s="21"/>
      <c r="E184" s="21"/>
      <c r="F184" s="21"/>
      <c r="G184" s="21"/>
      <c r="H184" s="21"/>
      <c r="I184" s="21"/>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row>
    <row r="185" spans="1:40">
      <c r="A185" s="19"/>
      <c r="B185" s="21"/>
      <c r="C185" s="21"/>
      <c r="D185" s="21"/>
      <c r="E185" s="21"/>
      <c r="F185" s="21"/>
      <c r="G185" s="21"/>
      <c r="H185" s="21"/>
      <c r="I185" s="21"/>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row>
    <row r="186" spans="1:40">
      <c r="A186" s="19"/>
      <c r="B186" s="21"/>
      <c r="C186" s="21"/>
      <c r="D186" s="21"/>
      <c r="E186" s="21"/>
      <c r="F186" s="21"/>
      <c r="G186" s="21"/>
      <c r="H186" s="21"/>
      <c r="I186" s="21"/>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row>
    <row r="187" spans="1:40">
      <c r="A187" s="19"/>
      <c r="B187" s="21"/>
      <c r="C187" s="21"/>
      <c r="D187" s="21"/>
      <c r="E187" s="21"/>
      <c r="F187" s="21"/>
      <c r="G187" s="21"/>
      <c r="H187" s="21"/>
      <c r="I187" s="21"/>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row>
    <row r="188" spans="1:40">
      <c r="A188" s="19"/>
      <c r="B188" s="21"/>
      <c r="C188" s="21"/>
      <c r="D188" s="21"/>
      <c r="E188" s="21"/>
      <c r="F188" s="21"/>
      <c r="G188" s="21"/>
      <c r="H188" s="21"/>
      <c r="I188" s="21"/>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row>
    <row r="189" spans="1:40">
      <c r="A189" s="19"/>
      <c r="B189" s="21"/>
      <c r="C189" s="21"/>
      <c r="D189" s="21"/>
      <c r="E189" s="21"/>
      <c r="F189" s="21"/>
      <c r="G189" s="21"/>
      <c r="H189" s="21"/>
      <c r="I189" s="21"/>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row>
    <row r="190" spans="1:40">
      <c r="A190" s="19"/>
      <c r="B190" s="21"/>
      <c r="C190" s="21"/>
      <c r="D190" s="21"/>
      <c r="E190" s="21"/>
      <c r="F190" s="21"/>
      <c r="G190" s="21"/>
      <c r="H190" s="21"/>
      <c r="I190" s="21"/>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row>
    <row r="191" spans="1:40">
      <c r="A191" s="19"/>
      <c r="B191" s="21"/>
      <c r="C191" s="21"/>
      <c r="D191" s="21"/>
      <c r="E191" s="21"/>
      <c r="F191" s="21"/>
      <c r="G191" s="21"/>
      <c r="H191" s="21"/>
      <c r="I191" s="21"/>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row>
    <row r="192" spans="1:40">
      <c r="A192" s="19"/>
      <c r="B192" s="21"/>
      <c r="C192" s="21"/>
      <c r="D192" s="21"/>
      <c r="E192" s="21"/>
      <c r="F192" s="21"/>
      <c r="G192" s="21"/>
      <c r="H192" s="21"/>
      <c r="I192" s="21"/>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row>
    <row r="193" spans="1:40">
      <c r="A193" s="19"/>
      <c r="B193" s="21"/>
      <c r="C193" s="21"/>
      <c r="D193" s="21"/>
      <c r="E193" s="21"/>
      <c r="F193" s="21"/>
      <c r="G193" s="21"/>
      <c r="H193" s="21"/>
      <c r="I193" s="21"/>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row>
    <row r="194" spans="1:40">
      <c r="A194" s="19"/>
      <c r="B194" s="21"/>
      <c r="C194" s="21"/>
      <c r="D194" s="21"/>
      <c r="E194" s="21"/>
      <c r="F194" s="21"/>
      <c r="G194" s="21"/>
      <c r="H194" s="21"/>
      <c r="I194" s="21"/>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row>
    <row r="195" spans="1:40">
      <c r="A195" s="19"/>
      <c r="B195" s="21"/>
      <c r="C195" s="21"/>
      <c r="D195" s="21"/>
      <c r="E195" s="21"/>
      <c r="F195" s="21"/>
      <c r="G195" s="21"/>
      <c r="H195" s="21"/>
      <c r="I195" s="21"/>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row>
    <row r="196" spans="1:40">
      <c r="A196" s="19"/>
      <c r="B196" s="21"/>
      <c r="C196" s="21"/>
      <c r="D196" s="21"/>
      <c r="E196" s="21"/>
      <c r="F196" s="21"/>
      <c r="G196" s="21"/>
      <c r="H196" s="21"/>
      <c r="I196" s="21"/>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row>
    <row r="197" spans="1:40">
      <c r="A197" s="19"/>
      <c r="B197" s="21"/>
      <c r="C197" s="21"/>
      <c r="D197" s="21"/>
      <c r="E197" s="21"/>
      <c r="F197" s="21"/>
      <c r="G197" s="21"/>
      <c r="H197" s="21"/>
      <c r="I197" s="21"/>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row>
    <row r="198" spans="1:40">
      <c r="A198" s="19"/>
      <c r="B198" s="21"/>
      <c r="C198" s="21"/>
      <c r="D198" s="21"/>
      <c r="E198" s="21"/>
      <c r="F198" s="21"/>
      <c r="G198" s="21"/>
      <c r="H198" s="21"/>
      <c r="I198" s="21"/>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row>
    <row r="199" spans="1:40">
      <c r="A199" s="19"/>
      <c r="B199" s="21"/>
      <c r="C199" s="21"/>
      <c r="D199" s="21"/>
      <c r="E199" s="21"/>
      <c r="F199" s="21"/>
      <c r="G199" s="21"/>
      <c r="H199" s="21"/>
      <c r="I199" s="21"/>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row>
    <row r="200" spans="1:40">
      <c r="A200" s="19"/>
      <c r="B200" s="21"/>
      <c r="C200" s="21"/>
      <c r="D200" s="21"/>
      <c r="E200" s="21"/>
      <c r="F200" s="21"/>
      <c r="G200" s="21"/>
      <c r="H200" s="21"/>
      <c r="I200" s="21"/>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row>
  </sheetData>
  <mergeCells count="1">
    <mergeCell ref="A1:I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4"/>
  <sheetViews>
    <sheetView topLeftCell="A4" workbookViewId="0">
      <selection activeCell="A5" sqref="A5"/>
    </sheetView>
  </sheetViews>
  <sheetFormatPr defaultColWidth="9" defaultRowHeight="15.6"/>
  <cols>
    <col min="1" max="1" width="117.375" style="291" customWidth="1"/>
    <col min="2" max="16384" width="9" style="291"/>
  </cols>
  <sheetData>
    <row r="1" s="291" customFormat="1" ht="48.75" customHeight="1" spans="1:1">
      <c r="A1" s="293" t="s">
        <v>1</v>
      </c>
    </row>
    <row r="2" s="292" customFormat="1" ht="27" customHeight="1" spans="1:1">
      <c r="A2" s="294" t="s">
        <v>2</v>
      </c>
    </row>
    <row r="3" s="292" customFormat="1" ht="27" customHeight="1" spans="1:1">
      <c r="A3" s="294" t="s">
        <v>3</v>
      </c>
    </row>
    <row r="4" s="292" customFormat="1" ht="27" customHeight="1" spans="1:1">
      <c r="A4" s="294" t="s">
        <v>4</v>
      </c>
    </row>
    <row r="5" s="292" customFormat="1" ht="27" customHeight="1" spans="1:1">
      <c r="A5" s="294" t="s">
        <v>5</v>
      </c>
    </row>
    <row r="6" s="292" customFormat="1" ht="27" customHeight="1" spans="1:1">
      <c r="A6" s="294" t="s">
        <v>6</v>
      </c>
    </row>
    <row r="7" s="292" customFormat="1" ht="27" customHeight="1" spans="1:1">
      <c r="A7" s="294" t="s">
        <v>7</v>
      </c>
    </row>
    <row r="8" s="292" customFormat="1" ht="27" customHeight="1" spans="1:1">
      <c r="A8" s="294" t="s">
        <v>8</v>
      </c>
    </row>
    <row r="9" s="292" customFormat="1" ht="27" customHeight="1" spans="1:1">
      <c r="A9" s="294" t="s">
        <v>9</v>
      </c>
    </row>
    <row r="10" s="292" customFormat="1" ht="27" customHeight="1" spans="1:1">
      <c r="A10" s="294" t="s">
        <v>10</v>
      </c>
    </row>
    <row r="11" s="292" customFormat="1" ht="27" customHeight="1" spans="1:1">
      <c r="A11" s="294" t="s">
        <v>11</v>
      </c>
    </row>
    <row r="12" s="292" customFormat="1" ht="27" customHeight="1" spans="1:1">
      <c r="A12" s="294" t="s">
        <v>12</v>
      </c>
    </row>
    <row r="13" s="291" customFormat="1" ht="27" customHeight="1" spans="1:1">
      <c r="A13" s="294" t="s">
        <v>13</v>
      </c>
    </row>
    <row r="14" s="291" customFormat="1" ht="27" customHeight="1" spans="1:1">
      <c r="A14" s="294" t="s">
        <v>14</v>
      </c>
    </row>
  </sheetData>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32"/>
  <sheetViews>
    <sheetView workbookViewId="0">
      <selection activeCell="P13" sqref="P13"/>
    </sheetView>
  </sheetViews>
  <sheetFormatPr defaultColWidth="8.8" defaultRowHeight="15.6" outlineLevelCol="4"/>
  <cols>
    <col min="1" max="1" width="13.6" style="263" customWidth="1"/>
    <col min="2" max="2" width="19.6" style="263" customWidth="1"/>
    <col min="3" max="3" width="13.7" style="262" customWidth="1"/>
    <col min="4" max="4" width="12.8" style="262" customWidth="1"/>
    <col min="5" max="5" width="14" style="262" customWidth="1"/>
    <col min="6" max="6" width="8.8" style="263"/>
    <col min="7" max="7" width="9.5" style="263"/>
    <col min="8" max="16384" width="8.8" style="263"/>
  </cols>
  <sheetData>
    <row r="1" spans="1:5">
      <c r="A1" s="42" t="s">
        <v>15</v>
      </c>
      <c r="B1" s="36"/>
      <c r="C1" s="177"/>
      <c r="D1" s="177"/>
      <c r="E1" s="177"/>
    </row>
    <row r="2" ht="22.2" spans="1:5">
      <c r="A2" s="44" t="s">
        <v>16</v>
      </c>
      <c r="B2" s="44"/>
      <c r="C2" s="45"/>
      <c r="D2" s="45"/>
      <c r="E2" s="45"/>
    </row>
    <row r="3" spans="1:5">
      <c r="A3" s="36"/>
      <c r="B3" s="36"/>
      <c r="C3" s="177"/>
      <c r="D3" s="177"/>
      <c r="E3" s="177" t="s">
        <v>17</v>
      </c>
    </row>
    <row r="4" ht="23" customHeight="1" spans="1:5">
      <c r="A4" s="266" t="s">
        <v>18</v>
      </c>
      <c r="B4" s="267"/>
      <c r="C4" s="268" t="s">
        <v>19</v>
      </c>
      <c r="D4" s="283" t="s">
        <v>20</v>
      </c>
      <c r="E4" s="284"/>
    </row>
    <row r="5" ht="42" customHeight="1" spans="1:5">
      <c r="A5" s="46" t="s">
        <v>21</v>
      </c>
      <c r="B5" s="46" t="s">
        <v>22</v>
      </c>
      <c r="C5" s="269"/>
      <c r="D5" s="47" t="s">
        <v>23</v>
      </c>
      <c r="E5" s="270" t="s">
        <v>24</v>
      </c>
    </row>
    <row r="6" ht="23" customHeight="1" spans="1:5">
      <c r="A6" s="178">
        <v>101</v>
      </c>
      <c r="B6" s="68" t="s">
        <v>25</v>
      </c>
      <c r="C6" s="47">
        <f>SUM(C7:C21)</f>
        <v>16802</v>
      </c>
      <c r="D6" s="47">
        <f>SUM(D7:D21)</f>
        <v>18355</v>
      </c>
      <c r="E6" s="285">
        <f>D6/C6*100</f>
        <v>109.242947268182</v>
      </c>
    </row>
    <row r="7" ht="23" customHeight="1" spans="1:5">
      <c r="A7" s="184">
        <v>10101</v>
      </c>
      <c r="B7" s="53" t="s">
        <v>26</v>
      </c>
      <c r="C7" s="286">
        <v>4213</v>
      </c>
      <c r="D7" s="287">
        <v>4795</v>
      </c>
      <c r="E7" s="288">
        <f>D7/C7</f>
        <v>1.13814384049371</v>
      </c>
    </row>
    <row r="8" ht="23" customHeight="1" spans="1:5">
      <c r="A8" s="184">
        <v>10104</v>
      </c>
      <c r="B8" s="53" t="s">
        <v>27</v>
      </c>
      <c r="C8" s="286">
        <v>291</v>
      </c>
      <c r="D8" s="287">
        <v>350</v>
      </c>
      <c r="E8" s="288">
        <f t="shared" ref="E8:E21" si="0">D8/C8</f>
        <v>1.20274914089347</v>
      </c>
    </row>
    <row r="9" ht="23" customHeight="1" spans="1:5">
      <c r="A9" s="184">
        <v>10105</v>
      </c>
      <c r="B9" s="53" t="s">
        <v>28</v>
      </c>
      <c r="C9" s="286">
        <v>581</v>
      </c>
      <c r="D9" s="287">
        <v>654</v>
      </c>
      <c r="E9" s="288">
        <f t="shared" si="0"/>
        <v>1.12564543889845</v>
      </c>
    </row>
    <row r="10" ht="23" customHeight="1" spans="1:5">
      <c r="A10" s="184">
        <v>10106</v>
      </c>
      <c r="B10" s="53" t="s">
        <v>29</v>
      </c>
      <c r="C10" s="286">
        <v>2</v>
      </c>
      <c r="D10" s="287">
        <v>4</v>
      </c>
      <c r="E10" s="288">
        <f t="shared" si="0"/>
        <v>2</v>
      </c>
    </row>
    <row r="11" ht="23" customHeight="1" spans="1:5">
      <c r="A11" s="184">
        <v>10107</v>
      </c>
      <c r="B11" s="53" t="s">
        <v>30</v>
      </c>
      <c r="C11" s="286">
        <v>526</v>
      </c>
      <c r="D11" s="287">
        <v>600</v>
      </c>
      <c r="E11" s="288">
        <f t="shared" si="0"/>
        <v>1.14068441064639</v>
      </c>
    </row>
    <row r="12" ht="23" customHeight="1" spans="1:5">
      <c r="A12" s="184">
        <v>10109</v>
      </c>
      <c r="B12" s="53" t="s">
        <v>31</v>
      </c>
      <c r="C12" s="286">
        <v>623</v>
      </c>
      <c r="D12" s="287">
        <v>680</v>
      </c>
      <c r="E12" s="288">
        <f t="shared" si="0"/>
        <v>1.09149277688604</v>
      </c>
    </row>
    <row r="13" ht="23" customHeight="1" spans="1:5">
      <c r="A13" s="184">
        <v>10110</v>
      </c>
      <c r="B13" s="53" t="s">
        <v>32</v>
      </c>
      <c r="C13" s="286">
        <v>169</v>
      </c>
      <c r="D13" s="287">
        <v>200</v>
      </c>
      <c r="E13" s="288">
        <f t="shared" si="0"/>
        <v>1.18343195266272</v>
      </c>
    </row>
    <row r="14" ht="23" customHeight="1" spans="1:5">
      <c r="A14" s="184">
        <v>10111</v>
      </c>
      <c r="B14" s="53" t="s">
        <v>33</v>
      </c>
      <c r="C14" s="286">
        <v>986</v>
      </c>
      <c r="D14" s="287">
        <v>1010</v>
      </c>
      <c r="E14" s="288">
        <f t="shared" si="0"/>
        <v>1.02434077079107</v>
      </c>
    </row>
    <row r="15" ht="23" customHeight="1" spans="1:5">
      <c r="A15" s="184">
        <v>10112</v>
      </c>
      <c r="B15" s="53" t="s">
        <v>34</v>
      </c>
      <c r="C15" s="286">
        <v>5384</v>
      </c>
      <c r="D15" s="287">
        <v>5452</v>
      </c>
      <c r="E15" s="288">
        <f t="shared" si="0"/>
        <v>1.01263001485884</v>
      </c>
    </row>
    <row r="16" ht="23" customHeight="1" spans="1:5">
      <c r="A16" s="184">
        <v>10113</v>
      </c>
      <c r="B16" s="53" t="s">
        <v>35</v>
      </c>
      <c r="C16" s="286">
        <v>764</v>
      </c>
      <c r="D16" s="287">
        <v>850</v>
      </c>
      <c r="E16" s="288">
        <f t="shared" si="0"/>
        <v>1.11256544502618</v>
      </c>
    </row>
    <row r="17" ht="23" customHeight="1" spans="1:5">
      <c r="A17" s="184">
        <v>10114</v>
      </c>
      <c r="B17" s="53" t="s">
        <v>36</v>
      </c>
      <c r="C17" s="286">
        <v>1903</v>
      </c>
      <c r="D17" s="287">
        <v>2000</v>
      </c>
      <c r="E17" s="288">
        <f t="shared" si="0"/>
        <v>1.05097214923805</v>
      </c>
    </row>
    <row r="18" ht="23" customHeight="1" spans="1:5">
      <c r="A18" s="184">
        <v>10118</v>
      </c>
      <c r="B18" s="53" t="s">
        <v>37</v>
      </c>
      <c r="C18" s="286">
        <v>1289</v>
      </c>
      <c r="D18" s="287">
        <v>1680</v>
      </c>
      <c r="E18" s="288">
        <f t="shared" si="0"/>
        <v>1.3033359193173</v>
      </c>
    </row>
    <row r="19" ht="23" customHeight="1" spans="1:5">
      <c r="A19" s="184">
        <v>10119</v>
      </c>
      <c r="B19" s="53" t="s">
        <v>38</v>
      </c>
      <c r="C19" s="286"/>
      <c r="D19" s="286"/>
      <c r="E19" s="288" t="e">
        <f t="shared" si="0"/>
        <v>#DIV/0!</v>
      </c>
    </row>
    <row r="20" ht="23" customHeight="1" spans="1:5">
      <c r="A20" s="184">
        <v>10121</v>
      </c>
      <c r="B20" s="53" t="s">
        <v>39</v>
      </c>
      <c r="C20" s="286">
        <v>71</v>
      </c>
      <c r="D20" s="286">
        <v>80</v>
      </c>
      <c r="E20" s="288">
        <f t="shared" si="0"/>
        <v>1.12676056338028</v>
      </c>
    </row>
    <row r="21" ht="23" customHeight="1" spans="1:5">
      <c r="A21" s="184">
        <v>10199</v>
      </c>
      <c r="B21" s="53" t="s">
        <v>40</v>
      </c>
      <c r="C21" s="65"/>
      <c r="D21" s="65"/>
      <c r="E21" s="288" t="e">
        <f t="shared" si="0"/>
        <v>#DIV/0!</v>
      </c>
    </row>
    <row r="22" ht="23" customHeight="1" spans="1:5">
      <c r="A22" s="178">
        <v>103</v>
      </c>
      <c r="B22" s="68" t="s">
        <v>41</v>
      </c>
      <c r="C22" s="47">
        <f>SUM(C23:C30)</f>
        <v>17168</v>
      </c>
      <c r="D22" s="47">
        <f>SUM(D23:D30)</f>
        <v>10515</v>
      </c>
      <c r="E22" s="285">
        <f>D22/C22*100</f>
        <v>61.247670083877</v>
      </c>
    </row>
    <row r="23" ht="23" customHeight="1" spans="1:5">
      <c r="A23" s="184">
        <v>10302</v>
      </c>
      <c r="B23" s="53" t="s">
        <v>42</v>
      </c>
      <c r="C23" s="286">
        <v>1016</v>
      </c>
      <c r="D23" s="287">
        <v>1215</v>
      </c>
      <c r="E23" s="288">
        <f>D23/C23</f>
        <v>1.19586614173228</v>
      </c>
    </row>
    <row r="24" ht="23" customHeight="1" spans="1:5">
      <c r="A24" s="184">
        <v>10304</v>
      </c>
      <c r="B24" s="53" t="s">
        <v>43</v>
      </c>
      <c r="C24" s="286">
        <v>970</v>
      </c>
      <c r="D24" s="287">
        <v>1250</v>
      </c>
      <c r="E24" s="288">
        <f t="shared" ref="E24:E32" si="1">D24/C24</f>
        <v>1.28865979381443</v>
      </c>
    </row>
    <row r="25" ht="23" customHeight="1" spans="1:5">
      <c r="A25" s="184">
        <v>10305</v>
      </c>
      <c r="B25" s="53" t="s">
        <v>44</v>
      </c>
      <c r="C25" s="286">
        <v>880</v>
      </c>
      <c r="D25" s="287">
        <v>950</v>
      </c>
      <c r="E25" s="288">
        <f t="shared" si="1"/>
        <v>1.07954545454545</v>
      </c>
    </row>
    <row r="26" ht="23" customHeight="1" spans="1:5">
      <c r="A26" s="184">
        <v>10306</v>
      </c>
      <c r="B26" s="53" t="s">
        <v>45</v>
      </c>
      <c r="C26" s="286"/>
      <c r="D26" s="287"/>
      <c r="E26" s="288" t="e">
        <f t="shared" si="1"/>
        <v>#DIV/0!</v>
      </c>
    </row>
    <row r="27" ht="23" customHeight="1" spans="1:5">
      <c r="A27" s="184">
        <v>10307</v>
      </c>
      <c r="B27" s="53" t="s">
        <v>46</v>
      </c>
      <c r="C27" s="286">
        <v>8662</v>
      </c>
      <c r="D27" s="287">
        <v>1200</v>
      </c>
      <c r="E27" s="288">
        <f t="shared" si="1"/>
        <v>0.138536134841838</v>
      </c>
    </row>
    <row r="28" ht="23" customHeight="1" spans="1:5">
      <c r="A28" s="184">
        <v>10308</v>
      </c>
      <c r="B28" s="53" t="s">
        <v>47</v>
      </c>
      <c r="C28" s="286">
        <v>2715</v>
      </c>
      <c r="D28" s="287">
        <v>3000</v>
      </c>
      <c r="E28" s="288">
        <f t="shared" si="1"/>
        <v>1.10497237569061</v>
      </c>
    </row>
    <row r="29" ht="23" customHeight="1" spans="1:5">
      <c r="A29" s="184">
        <v>10309</v>
      </c>
      <c r="B29" s="53" t="s">
        <v>48</v>
      </c>
      <c r="C29" s="286">
        <v>83</v>
      </c>
      <c r="D29" s="287">
        <v>100</v>
      </c>
      <c r="E29" s="288">
        <f t="shared" si="1"/>
        <v>1.20481927710843</v>
      </c>
    </row>
    <row r="30" ht="23" customHeight="1" spans="1:5">
      <c r="A30" s="184">
        <v>10399</v>
      </c>
      <c r="B30" s="53" t="s">
        <v>49</v>
      </c>
      <c r="C30" s="286">
        <v>2842</v>
      </c>
      <c r="D30" s="287">
        <v>2800</v>
      </c>
      <c r="E30" s="288">
        <f t="shared" si="1"/>
        <v>0.985221674876847</v>
      </c>
    </row>
    <row r="31" ht="23" hidden="1" customHeight="1" spans="1:5">
      <c r="A31" s="184"/>
      <c r="B31" s="53" t="s">
        <v>50</v>
      </c>
      <c r="C31" s="289"/>
      <c r="D31" s="289"/>
      <c r="E31" s="288" t="e">
        <f t="shared" si="1"/>
        <v>#DIV/0!</v>
      </c>
    </row>
    <row r="32" ht="23" customHeight="1" spans="1:5">
      <c r="A32" s="290" t="s">
        <v>51</v>
      </c>
      <c r="B32" s="282"/>
      <c r="C32" s="47">
        <f>C6+C22</f>
        <v>33970</v>
      </c>
      <c r="D32" s="47">
        <f>D6+D22</f>
        <v>28870</v>
      </c>
      <c r="E32" s="288">
        <f t="shared" si="1"/>
        <v>0.849867530173683</v>
      </c>
    </row>
  </sheetData>
  <mergeCells count="5">
    <mergeCell ref="A2:E2"/>
    <mergeCell ref="A4:B4"/>
    <mergeCell ref="D4:E4"/>
    <mergeCell ref="A32:B32"/>
    <mergeCell ref="C4:C5"/>
  </mergeCells>
  <pageMargins left="0.984027777777778"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31"/>
  <sheetViews>
    <sheetView workbookViewId="0">
      <selection activeCell="C37" sqref="C37"/>
    </sheetView>
  </sheetViews>
  <sheetFormatPr defaultColWidth="8.8" defaultRowHeight="15.6" outlineLevelCol="4"/>
  <cols>
    <col min="1" max="1" width="8.8" style="262"/>
    <col min="2" max="2" width="27.2" style="263" customWidth="1"/>
    <col min="3" max="3" width="12.4" style="262" customWidth="1"/>
    <col min="4" max="4" width="10.7" style="263" customWidth="1"/>
    <col min="5" max="5" width="14.8" style="263" customWidth="1"/>
    <col min="6" max="16384" width="8.8" style="263"/>
  </cols>
  <sheetData>
    <row r="1" ht="25" customHeight="1" spans="1:5">
      <c r="A1" s="264" t="s">
        <v>52</v>
      </c>
      <c r="B1" s="36"/>
      <c r="C1" s="41"/>
      <c r="D1" s="36"/>
      <c r="E1" s="265"/>
    </row>
    <row r="2" ht="22.2" spans="1:5">
      <c r="A2" s="44" t="s">
        <v>53</v>
      </c>
      <c r="B2" s="44"/>
      <c r="C2" s="44"/>
      <c r="D2" s="44"/>
      <c r="E2" s="44"/>
    </row>
    <row r="3" spans="1:5">
      <c r="A3" s="41"/>
      <c r="B3" s="36"/>
      <c r="C3" s="41"/>
      <c r="D3" s="36"/>
      <c r="E3" s="265" t="s">
        <v>17</v>
      </c>
    </row>
    <row r="4" ht="21" customHeight="1" spans="1:5">
      <c r="A4" s="266" t="s">
        <v>18</v>
      </c>
      <c r="B4" s="267"/>
      <c r="C4" s="268" t="s">
        <v>19</v>
      </c>
      <c r="D4" s="47" t="s">
        <v>20</v>
      </c>
      <c r="E4" s="47"/>
    </row>
    <row r="5" ht="35" customHeight="1" spans="1:5">
      <c r="A5" s="46" t="s">
        <v>21</v>
      </c>
      <c r="B5" s="267" t="s">
        <v>22</v>
      </c>
      <c r="C5" s="269"/>
      <c r="D5" s="47" t="s">
        <v>23</v>
      </c>
      <c r="E5" s="270" t="s">
        <v>24</v>
      </c>
    </row>
    <row r="6" ht="22" customHeight="1" spans="1:5">
      <c r="A6" s="51">
        <v>201</v>
      </c>
      <c r="B6" s="271" t="s">
        <v>54</v>
      </c>
      <c r="C6" s="272">
        <v>33373</v>
      </c>
      <c r="D6" s="273">
        <v>30640</v>
      </c>
      <c r="E6" s="274">
        <v>90.4402032364118</v>
      </c>
    </row>
    <row r="7" ht="22" customHeight="1" spans="1:5">
      <c r="A7" s="51">
        <v>202</v>
      </c>
      <c r="B7" s="271" t="s">
        <v>55</v>
      </c>
      <c r="C7" s="275"/>
      <c r="D7" s="273"/>
      <c r="E7" s="274" t="e">
        <v>#DIV/0!</v>
      </c>
    </row>
    <row r="8" ht="22" customHeight="1" spans="1:5">
      <c r="A8" s="51">
        <v>203</v>
      </c>
      <c r="B8" s="271" t="s">
        <v>56</v>
      </c>
      <c r="C8" s="276">
        <v>54</v>
      </c>
      <c r="D8" s="273">
        <v>47</v>
      </c>
      <c r="E8" s="274">
        <v>51.9230769230769</v>
      </c>
    </row>
    <row r="9" ht="22" customHeight="1" spans="1:5">
      <c r="A9" s="51">
        <v>204</v>
      </c>
      <c r="B9" s="271" t="s">
        <v>57</v>
      </c>
      <c r="C9" s="276">
        <v>7854</v>
      </c>
      <c r="D9" s="273">
        <v>4901</v>
      </c>
      <c r="E9" s="274">
        <v>81.4363885088919</v>
      </c>
    </row>
    <row r="10" ht="22" customHeight="1" spans="1:5">
      <c r="A10" s="51">
        <v>205</v>
      </c>
      <c r="B10" s="271" t="s">
        <v>58</v>
      </c>
      <c r="C10" s="276">
        <v>37767</v>
      </c>
      <c r="D10" s="273">
        <v>21713</v>
      </c>
      <c r="E10" s="274">
        <v>67.5362137079074</v>
      </c>
    </row>
    <row r="11" ht="22" customHeight="1" spans="1:5">
      <c r="A11" s="51">
        <v>206</v>
      </c>
      <c r="B11" s="271" t="s">
        <v>59</v>
      </c>
      <c r="C11" s="276">
        <v>2101</v>
      </c>
      <c r="D11" s="273">
        <v>1679</v>
      </c>
      <c r="E11" s="274">
        <v>50</v>
      </c>
    </row>
    <row r="12" ht="22" customHeight="1" spans="1:5">
      <c r="A12" s="51">
        <v>207</v>
      </c>
      <c r="B12" s="271" t="s">
        <v>60</v>
      </c>
      <c r="C12" s="276">
        <v>2967</v>
      </c>
      <c r="D12" s="273">
        <v>1480</v>
      </c>
      <c r="E12" s="274">
        <v>50.102369113776</v>
      </c>
    </row>
    <row r="13" ht="22" customHeight="1" spans="1:5">
      <c r="A13" s="51">
        <v>208</v>
      </c>
      <c r="B13" s="271" t="s">
        <v>61</v>
      </c>
      <c r="C13" s="276">
        <v>36224</v>
      </c>
      <c r="D13" s="273">
        <v>34901</v>
      </c>
      <c r="E13" s="274">
        <v>93.6250353118428</v>
      </c>
    </row>
    <row r="14" ht="22" customHeight="1" spans="1:5">
      <c r="A14" s="51">
        <v>210</v>
      </c>
      <c r="B14" s="271" t="s">
        <v>62</v>
      </c>
      <c r="C14" s="276">
        <v>17660</v>
      </c>
      <c r="D14" s="273">
        <v>14870</v>
      </c>
      <c r="E14" s="274">
        <v>91.4155251141552</v>
      </c>
    </row>
    <row r="15" ht="22" customHeight="1" spans="1:5">
      <c r="A15" s="51">
        <v>211</v>
      </c>
      <c r="B15" s="277" t="s">
        <v>63</v>
      </c>
      <c r="C15" s="276">
        <v>2195</v>
      </c>
      <c r="D15" s="273">
        <v>5440</v>
      </c>
      <c r="E15" s="274">
        <v>298.711943793911</v>
      </c>
    </row>
    <row r="16" ht="22" customHeight="1" spans="1:5">
      <c r="A16" s="51">
        <v>212</v>
      </c>
      <c r="B16" s="277" t="s">
        <v>64</v>
      </c>
      <c r="C16" s="276">
        <v>14984</v>
      </c>
      <c r="D16" s="273">
        <v>1250</v>
      </c>
      <c r="E16" s="274">
        <v>57.1827057182706</v>
      </c>
    </row>
    <row r="17" ht="22" customHeight="1" spans="1:5">
      <c r="A17" s="51">
        <v>213</v>
      </c>
      <c r="B17" s="277" t="s">
        <v>65</v>
      </c>
      <c r="C17" s="276">
        <v>46736</v>
      </c>
      <c r="D17" s="273">
        <v>24716</v>
      </c>
      <c r="E17" s="274">
        <v>98.3623535503916</v>
      </c>
    </row>
    <row r="18" ht="22" customHeight="1" spans="1:5">
      <c r="A18" s="51">
        <v>214</v>
      </c>
      <c r="B18" s="277" t="s">
        <v>66</v>
      </c>
      <c r="C18" s="276">
        <v>3943</v>
      </c>
      <c r="D18" s="273">
        <v>3240</v>
      </c>
      <c r="E18" s="274">
        <v>58.2377137908638</v>
      </c>
    </row>
    <row r="19" ht="22" customHeight="1" spans="1:5">
      <c r="A19" s="51">
        <v>215</v>
      </c>
      <c r="B19" s="277" t="s">
        <v>67</v>
      </c>
      <c r="C19" s="276">
        <v>496</v>
      </c>
      <c r="D19" s="273">
        <v>20</v>
      </c>
      <c r="E19" s="274">
        <v>1.96078431372549</v>
      </c>
    </row>
    <row r="20" ht="22" customHeight="1" spans="1:5">
      <c r="A20" s="51">
        <v>216</v>
      </c>
      <c r="B20" s="277" t="s">
        <v>68</v>
      </c>
      <c r="C20" s="276">
        <v>617</v>
      </c>
      <c r="D20" s="273">
        <v>180</v>
      </c>
      <c r="E20" s="274">
        <v>232.65306122449</v>
      </c>
    </row>
    <row r="21" ht="22" customHeight="1" spans="1:5">
      <c r="A21" s="51">
        <v>217</v>
      </c>
      <c r="B21" s="277" t="s">
        <v>69</v>
      </c>
      <c r="C21" s="276"/>
      <c r="D21" s="273"/>
      <c r="E21" s="274">
        <v>0</v>
      </c>
    </row>
    <row r="22" ht="22" customHeight="1" spans="1:5">
      <c r="A22" s="51">
        <v>219</v>
      </c>
      <c r="B22" s="277" t="s">
        <v>70</v>
      </c>
      <c r="C22" s="278"/>
      <c r="D22" s="273"/>
      <c r="E22" s="274" t="e">
        <v>#DIV/0!</v>
      </c>
    </row>
    <row r="23" ht="22" customHeight="1" spans="1:5">
      <c r="A23" s="51">
        <v>220</v>
      </c>
      <c r="B23" s="277" t="s">
        <v>71</v>
      </c>
      <c r="C23" s="278">
        <v>6727</v>
      </c>
      <c r="D23" s="273">
        <v>1340</v>
      </c>
      <c r="E23" s="274">
        <v>23.5215053763441</v>
      </c>
    </row>
    <row r="24" ht="22" customHeight="1" spans="1:5">
      <c r="A24" s="51">
        <v>221</v>
      </c>
      <c r="B24" s="277" t="s">
        <v>72</v>
      </c>
      <c r="C24" s="278">
        <v>9964</v>
      </c>
      <c r="D24" s="273">
        <v>5344</v>
      </c>
      <c r="E24" s="274">
        <v>98.4978970558782</v>
      </c>
    </row>
    <row r="25" ht="22" customHeight="1" spans="1:5">
      <c r="A25" s="51">
        <v>222</v>
      </c>
      <c r="B25" s="277" t="s">
        <v>73</v>
      </c>
      <c r="C25" s="278">
        <v>337</v>
      </c>
      <c r="D25" s="273">
        <v>432</v>
      </c>
      <c r="E25" s="274">
        <v>135.401459854015</v>
      </c>
    </row>
    <row r="26" ht="22" customHeight="1" spans="1:5">
      <c r="A26" s="51">
        <v>224</v>
      </c>
      <c r="B26" s="277" t="s">
        <v>74</v>
      </c>
      <c r="C26" s="279">
        <v>1616</v>
      </c>
      <c r="D26" s="273">
        <v>459</v>
      </c>
      <c r="E26" s="274">
        <v>56.109865470852</v>
      </c>
    </row>
    <row r="27" ht="22" customHeight="1" spans="1:5">
      <c r="A27" s="51">
        <v>227</v>
      </c>
      <c r="B27" s="277" t="s">
        <v>75</v>
      </c>
      <c r="C27" s="278"/>
      <c r="D27" s="280">
        <v>4289</v>
      </c>
      <c r="E27" s="274" t="e">
        <v>#DIV/0!</v>
      </c>
    </row>
    <row r="28" ht="22" customHeight="1" spans="1:5">
      <c r="A28" s="51">
        <v>229</v>
      </c>
      <c r="B28" s="271" t="s">
        <v>76</v>
      </c>
      <c r="C28" s="278">
        <v>29</v>
      </c>
      <c r="D28" s="281">
        <v>5563</v>
      </c>
      <c r="E28" s="274" t="e">
        <v>#DIV/0!</v>
      </c>
    </row>
    <row r="29" ht="22" customHeight="1" spans="1:5">
      <c r="A29" s="51">
        <v>232</v>
      </c>
      <c r="B29" s="277" t="s">
        <v>77</v>
      </c>
      <c r="C29" s="281">
        <v>6802</v>
      </c>
      <c r="D29" s="281">
        <v>10502</v>
      </c>
      <c r="E29" s="274">
        <v>8.07525325615051</v>
      </c>
    </row>
    <row r="30" ht="22" customHeight="1" spans="1:5">
      <c r="A30" s="51">
        <v>233</v>
      </c>
      <c r="B30" s="271" t="s">
        <v>78</v>
      </c>
      <c r="C30" s="281">
        <v>15</v>
      </c>
      <c r="D30" s="281">
        <v>1</v>
      </c>
      <c r="E30" s="274">
        <v>0</v>
      </c>
    </row>
    <row r="31" ht="22" customHeight="1" spans="1:5">
      <c r="A31" s="51"/>
      <c r="B31" s="282" t="s">
        <v>79</v>
      </c>
      <c r="C31" s="51">
        <f>SUM(C6:C30)</f>
        <v>232461</v>
      </c>
      <c r="D31" s="51">
        <f>SUM(D6:D30)</f>
        <v>173007</v>
      </c>
      <c r="E31" s="274">
        <v>85.4379832644847</v>
      </c>
    </row>
  </sheetData>
  <mergeCells count="4">
    <mergeCell ref="A2:E2"/>
    <mergeCell ref="A4:B4"/>
    <mergeCell ref="D4:E4"/>
    <mergeCell ref="C4:C5"/>
  </mergeCells>
  <pageMargins left="1.0625" right="0.354166666666667"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101"/>
  <sheetViews>
    <sheetView showGridLines="0" showZeros="0" workbookViewId="0">
      <pane xSplit="1" ySplit="7" topLeftCell="B92" activePane="bottomRight" state="frozen"/>
      <selection/>
      <selection pane="topRight"/>
      <selection pane="bottomLeft"/>
      <selection pane="bottomRight" activeCell="B103" sqref="B103"/>
    </sheetView>
  </sheetViews>
  <sheetFormatPr defaultColWidth="9" defaultRowHeight="14.4" outlineLevelCol="7"/>
  <cols>
    <col min="1" max="1" width="39.5" style="202" customWidth="1"/>
    <col min="2" max="3" width="10.5" style="205" customWidth="1"/>
    <col min="4" max="4" width="10.5" style="202" customWidth="1"/>
    <col min="5" max="5" width="16.9" style="202" customWidth="1"/>
    <col min="6" max="8" width="10.125" style="205" customWidth="1"/>
    <col min="9" max="16384" width="9" style="202"/>
  </cols>
  <sheetData>
    <row r="1" spans="1:1">
      <c r="A1" s="202" t="s">
        <v>80</v>
      </c>
    </row>
    <row r="2" s="200" customFormat="1" ht="22.2" spans="1:8">
      <c r="A2" s="206" t="s">
        <v>81</v>
      </c>
      <c r="B2" s="206"/>
      <c r="C2" s="206"/>
      <c r="D2" s="206"/>
      <c r="E2" s="206"/>
      <c r="F2" s="206"/>
      <c r="G2" s="206"/>
      <c r="H2" s="206"/>
    </row>
    <row r="3" s="201" customFormat="1" ht="15" customHeight="1" spans="1:8">
      <c r="A3" s="202"/>
      <c r="B3" s="205"/>
      <c r="C3" s="205"/>
      <c r="D3" s="202"/>
      <c r="E3" s="202"/>
      <c r="F3" s="205"/>
      <c r="G3" s="205"/>
      <c r="H3" s="207" t="s">
        <v>17</v>
      </c>
    </row>
    <row r="4" s="202" customFormat="1" ht="21" customHeight="1" spans="1:8">
      <c r="A4" s="208" t="s">
        <v>82</v>
      </c>
      <c r="B4" s="209"/>
      <c r="C4" s="209"/>
      <c r="D4" s="210"/>
      <c r="E4" s="208" t="s">
        <v>83</v>
      </c>
      <c r="F4" s="209"/>
      <c r="G4" s="209"/>
      <c r="H4" s="210"/>
    </row>
    <row r="5" s="202" customFormat="1" ht="21.95" customHeight="1" spans="1:8">
      <c r="A5" s="211" t="s">
        <v>18</v>
      </c>
      <c r="B5" s="212" t="s">
        <v>19</v>
      </c>
      <c r="C5" s="161" t="s">
        <v>20</v>
      </c>
      <c r="D5" s="161"/>
      <c r="E5" s="213" t="s">
        <v>18</v>
      </c>
      <c r="F5" s="212" t="s">
        <v>19</v>
      </c>
      <c r="G5" s="161" t="s">
        <v>20</v>
      </c>
      <c r="H5" s="161"/>
    </row>
    <row r="6" s="202" customFormat="1" ht="35" customHeight="1" spans="1:8">
      <c r="A6" s="214"/>
      <c r="B6" s="215"/>
      <c r="C6" s="215" t="s">
        <v>23</v>
      </c>
      <c r="D6" s="216" t="s">
        <v>24</v>
      </c>
      <c r="E6" s="213"/>
      <c r="F6" s="215"/>
      <c r="G6" s="161" t="s">
        <v>23</v>
      </c>
      <c r="H6" s="217" t="s">
        <v>24</v>
      </c>
    </row>
    <row r="7" s="202" customFormat="1" ht="22" customHeight="1" spans="1:8">
      <c r="A7" s="218" t="s">
        <v>84</v>
      </c>
      <c r="B7" s="219">
        <v>33970</v>
      </c>
      <c r="C7" s="219">
        <v>28870</v>
      </c>
      <c r="D7" s="220">
        <f t="shared" ref="D7:D70" si="0">C7/B7*100</f>
        <v>84.9867530173683</v>
      </c>
      <c r="E7" s="218" t="s">
        <v>85</v>
      </c>
      <c r="F7" s="219">
        <v>232461</v>
      </c>
      <c r="G7" s="219">
        <v>173007</v>
      </c>
      <c r="H7" s="219">
        <f t="shared" ref="H7:H11" si="1">G7/F7*100</f>
        <v>74.4240969452941</v>
      </c>
    </row>
    <row r="8" s="202" customFormat="1" ht="22" customHeight="1" spans="1:8">
      <c r="A8" s="221" t="s">
        <v>86</v>
      </c>
      <c r="B8" s="222">
        <f>B9+B78+B81+B82+B83+B87+B88+B89+B94+B95+B96</f>
        <v>219949</v>
      </c>
      <c r="C8" s="222">
        <f>C9+C78+C81+C82+C83+C87+C88+C89+C94+C95+C96</f>
        <v>144137</v>
      </c>
      <c r="D8" s="220">
        <f t="shared" si="0"/>
        <v>65.5320096931561</v>
      </c>
      <c r="E8" s="221" t="s">
        <v>87</v>
      </c>
      <c r="F8" s="222">
        <f>F9+F83+F84+F85+F86+F87+F88+F89+F94+F95+F96</f>
        <v>21458</v>
      </c>
      <c r="G8" s="222">
        <f>G9+G83+G84+G85+G86+G87+G88+G89+G94+G95+G96</f>
        <v>0</v>
      </c>
      <c r="H8" s="219">
        <f t="shared" si="1"/>
        <v>0</v>
      </c>
    </row>
    <row r="9" s="202" customFormat="1" ht="22" customHeight="1" spans="1:8">
      <c r="A9" s="223" t="s">
        <v>88</v>
      </c>
      <c r="B9" s="224">
        <f>B10+B17+B53</f>
        <v>189904</v>
      </c>
      <c r="C9" s="224">
        <f>C10+C17+C53</f>
        <v>122837</v>
      </c>
      <c r="D9" s="220">
        <f t="shared" si="0"/>
        <v>64.683734939759</v>
      </c>
      <c r="E9" s="223" t="s">
        <v>89</v>
      </c>
      <c r="F9" s="224">
        <f>SUM(F10:F11)</f>
        <v>3691</v>
      </c>
      <c r="G9" s="224">
        <f>SUM(G10:G11)</f>
        <v>0</v>
      </c>
      <c r="H9" s="219">
        <f t="shared" si="1"/>
        <v>0</v>
      </c>
    </row>
    <row r="10" s="202" customFormat="1" ht="22" customHeight="1" spans="1:8">
      <c r="A10" s="223" t="s">
        <v>90</v>
      </c>
      <c r="B10" s="224">
        <f>SUM(B11:B16)</f>
        <v>4998</v>
      </c>
      <c r="C10" s="224">
        <f>SUM(C11:C16)</f>
        <v>3798</v>
      </c>
      <c r="D10" s="220">
        <f t="shared" si="0"/>
        <v>75.9903961584634</v>
      </c>
      <c r="E10" s="225" t="s">
        <v>91</v>
      </c>
      <c r="F10" s="226"/>
      <c r="G10" s="226"/>
      <c r="H10" s="219" t="e">
        <f t="shared" si="1"/>
        <v>#DIV/0!</v>
      </c>
    </row>
    <row r="11" s="202" customFormat="1" ht="22" customHeight="1" spans="1:8">
      <c r="A11" s="227" t="s">
        <v>92</v>
      </c>
      <c r="B11" s="228">
        <v>2111</v>
      </c>
      <c r="C11" s="228">
        <v>2111</v>
      </c>
      <c r="D11" s="220">
        <f t="shared" si="0"/>
        <v>100</v>
      </c>
      <c r="E11" s="225" t="s">
        <v>93</v>
      </c>
      <c r="F11" s="228">
        <v>3691</v>
      </c>
      <c r="G11" s="226"/>
      <c r="H11" s="219">
        <f t="shared" si="1"/>
        <v>0</v>
      </c>
    </row>
    <row r="12" s="202" customFormat="1" ht="22" customHeight="1" spans="1:8">
      <c r="A12" s="227" t="s">
        <v>94</v>
      </c>
      <c r="B12" s="229"/>
      <c r="C12" s="229"/>
      <c r="D12" s="220" t="e">
        <f t="shared" si="0"/>
        <v>#DIV/0!</v>
      </c>
      <c r="E12" s="225"/>
      <c r="F12" s="226"/>
      <c r="G12" s="226"/>
      <c r="H12" s="230"/>
    </row>
    <row r="13" s="202" customFormat="1" ht="22" customHeight="1" spans="1:8">
      <c r="A13" s="227" t="s">
        <v>95</v>
      </c>
      <c r="B13" s="228">
        <v>59</v>
      </c>
      <c r="C13" s="228">
        <v>59</v>
      </c>
      <c r="D13" s="220">
        <f t="shared" si="0"/>
        <v>100</v>
      </c>
      <c r="E13" s="225"/>
      <c r="F13" s="226"/>
      <c r="G13" s="226"/>
      <c r="H13" s="230"/>
    </row>
    <row r="14" s="202" customFormat="1" ht="22" customHeight="1" spans="1:8">
      <c r="A14" s="227" t="s">
        <v>96</v>
      </c>
      <c r="B14" s="228">
        <v>44</v>
      </c>
      <c r="C14" s="228">
        <v>44</v>
      </c>
      <c r="D14" s="220">
        <f t="shared" si="0"/>
        <v>100</v>
      </c>
      <c r="E14" s="225"/>
      <c r="F14" s="226"/>
      <c r="G14" s="226"/>
      <c r="H14" s="230"/>
    </row>
    <row r="15" s="202" customFormat="1" ht="22" customHeight="1" spans="1:8">
      <c r="A15" s="227" t="s">
        <v>97</v>
      </c>
      <c r="B15" s="228"/>
      <c r="C15" s="228"/>
      <c r="D15" s="220" t="e">
        <f t="shared" si="0"/>
        <v>#DIV/0!</v>
      </c>
      <c r="E15" s="225"/>
      <c r="F15" s="226"/>
      <c r="G15" s="226"/>
      <c r="H15" s="230"/>
    </row>
    <row r="16" s="202" customFormat="1" ht="22" customHeight="1" spans="1:8">
      <c r="A16" s="227" t="s">
        <v>98</v>
      </c>
      <c r="B16" s="228">
        <v>2784</v>
      </c>
      <c r="C16" s="228">
        <v>1584</v>
      </c>
      <c r="D16" s="220">
        <f t="shared" si="0"/>
        <v>56.8965517241379</v>
      </c>
      <c r="E16" s="225"/>
      <c r="F16" s="226"/>
      <c r="G16" s="226"/>
      <c r="H16" s="230"/>
    </row>
    <row r="17" s="202" customFormat="1" ht="22" customHeight="1" spans="1:8">
      <c r="A17" s="231" t="s">
        <v>99</v>
      </c>
      <c r="B17" s="224">
        <f>SUM(B18:B52)</f>
        <v>161788</v>
      </c>
      <c r="C17" s="224">
        <f>SUM(C18:C52)</f>
        <v>118618</v>
      </c>
      <c r="D17" s="220">
        <f t="shared" si="0"/>
        <v>73.3169332706999</v>
      </c>
      <c r="E17" s="225"/>
      <c r="F17" s="226"/>
      <c r="G17" s="226"/>
      <c r="H17" s="230"/>
    </row>
    <row r="18" s="202" customFormat="1" ht="22" customHeight="1" spans="1:8">
      <c r="A18" s="227" t="s">
        <v>100</v>
      </c>
      <c r="B18" s="226"/>
      <c r="C18" s="226"/>
      <c r="D18" s="220" t="e">
        <f t="shared" si="0"/>
        <v>#DIV/0!</v>
      </c>
      <c r="E18" s="225"/>
      <c r="F18" s="226"/>
      <c r="G18" s="226"/>
      <c r="H18" s="213"/>
    </row>
    <row r="19" s="202" customFormat="1" ht="22" customHeight="1" spans="1:8">
      <c r="A19" s="232" t="s">
        <v>101</v>
      </c>
      <c r="B19" s="233">
        <v>63699</v>
      </c>
      <c r="C19" s="233">
        <v>60366</v>
      </c>
      <c r="D19" s="220">
        <f t="shared" si="0"/>
        <v>94.7675787688975</v>
      </c>
      <c r="E19" s="225"/>
      <c r="F19" s="226"/>
      <c r="G19" s="226"/>
      <c r="H19" s="213"/>
    </row>
    <row r="20" s="202" customFormat="1" ht="22" customHeight="1" spans="1:8">
      <c r="A20" s="234" t="s">
        <v>102</v>
      </c>
      <c r="B20" s="235">
        <v>13596</v>
      </c>
      <c r="C20" s="235">
        <v>13450</v>
      </c>
      <c r="D20" s="220">
        <f t="shared" si="0"/>
        <v>98.9261547513975</v>
      </c>
      <c r="E20" s="225"/>
      <c r="F20" s="226"/>
      <c r="G20" s="226"/>
      <c r="H20" s="213"/>
    </row>
    <row r="21" s="202" customFormat="1" ht="22" customHeight="1" spans="1:8">
      <c r="A21" s="234" t="s">
        <v>103</v>
      </c>
      <c r="B21" s="235">
        <v>4000</v>
      </c>
      <c r="C21" s="235">
        <v>1258</v>
      </c>
      <c r="D21" s="220">
        <f t="shared" si="0"/>
        <v>31.45</v>
      </c>
      <c r="E21" s="225"/>
      <c r="F21" s="226"/>
      <c r="G21" s="226"/>
      <c r="H21" s="213"/>
    </row>
    <row r="22" s="202" customFormat="1" ht="22" customHeight="1" spans="1:8">
      <c r="A22" s="234" t="s">
        <v>104</v>
      </c>
      <c r="B22" s="235"/>
      <c r="C22" s="235"/>
      <c r="D22" s="220" t="e">
        <f t="shared" si="0"/>
        <v>#DIV/0!</v>
      </c>
      <c r="E22" s="225"/>
      <c r="F22" s="226"/>
      <c r="G22" s="226"/>
      <c r="H22" s="213"/>
    </row>
    <row r="23" s="202" customFormat="1" ht="22" customHeight="1" spans="1:8">
      <c r="A23" s="234" t="s">
        <v>105</v>
      </c>
      <c r="B23" s="235">
        <v>859</v>
      </c>
      <c r="C23" s="235">
        <v>859</v>
      </c>
      <c r="D23" s="220">
        <f t="shared" si="0"/>
        <v>100</v>
      </c>
      <c r="E23" s="225"/>
      <c r="F23" s="226"/>
      <c r="G23" s="226"/>
      <c r="H23" s="213"/>
    </row>
    <row r="24" s="202" customFormat="1" ht="22" customHeight="1" spans="1:8">
      <c r="A24" s="234" t="s">
        <v>106</v>
      </c>
      <c r="B24" s="235"/>
      <c r="C24" s="235"/>
      <c r="D24" s="220" t="e">
        <f t="shared" si="0"/>
        <v>#DIV/0!</v>
      </c>
      <c r="E24" s="234"/>
      <c r="F24" s="236"/>
      <c r="G24" s="236"/>
      <c r="H24" s="213"/>
    </row>
    <row r="25" s="202" customFormat="1" ht="22" customHeight="1" spans="1:8">
      <c r="A25" s="234" t="s">
        <v>107</v>
      </c>
      <c r="B25" s="235">
        <v>6022</v>
      </c>
      <c r="C25" s="235">
        <v>5316</v>
      </c>
      <c r="D25" s="220">
        <f t="shared" si="0"/>
        <v>88.2763201594155</v>
      </c>
      <c r="E25" s="234"/>
      <c r="F25" s="236"/>
      <c r="G25" s="236"/>
      <c r="H25" s="213"/>
    </row>
    <row r="26" s="202" customFormat="1" ht="22" customHeight="1" spans="1:8">
      <c r="A26" s="234" t="s">
        <v>108</v>
      </c>
      <c r="B26" s="235">
        <v>8146</v>
      </c>
      <c r="C26" s="235">
        <v>7599</v>
      </c>
      <c r="D26" s="220">
        <f t="shared" si="0"/>
        <v>93.2850478762583</v>
      </c>
      <c r="E26" s="232"/>
      <c r="F26" s="237"/>
      <c r="G26" s="237"/>
      <c r="H26" s="213"/>
    </row>
    <row r="27" s="202" customFormat="1" ht="22" customHeight="1" spans="1:8">
      <c r="A27" s="234" t="s">
        <v>109</v>
      </c>
      <c r="B27" s="235">
        <v>1918</v>
      </c>
      <c r="C27" s="235">
        <v>1726</v>
      </c>
      <c r="D27" s="220">
        <f t="shared" si="0"/>
        <v>89.9895724713243</v>
      </c>
      <c r="E27" s="234"/>
      <c r="F27" s="236"/>
      <c r="G27" s="236"/>
      <c r="H27" s="213"/>
    </row>
    <row r="28" s="202" customFormat="1" ht="22" customHeight="1" spans="1:8">
      <c r="A28" s="234" t="s">
        <v>110</v>
      </c>
      <c r="B28" s="235"/>
      <c r="C28" s="235"/>
      <c r="D28" s="220" t="e">
        <f t="shared" si="0"/>
        <v>#DIV/0!</v>
      </c>
      <c r="E28" s="234"/>
      <c r="F28" s="236"/>
      <c r="G28" s="236"/>
      <c r="H28" s="213"/>
    </row>
    <row r="29" s="202" customFormat="1" ht="22" customHeight="1" spans="1:8">
      <c r="A29" s="234" t="s">
        <v>111</v>
      </c>
      <c r="B29" s="235"/>
      <c r="C29" s="235"/>
      <c r="D29" s="220" t="e">
        <f t="shared" si="0"/>
        <v>#DIV/0!</v>
      </c>
      <c r="E29" s="234"/>
      <c r="F29" s="236"/>
      <c r="G29" s="236"/>
      <c r="H29" s="213"/>
    </row>
    <row r="30" s="202" customFormat="1" ht="22" customHeight="1" spans="1:8">
      <c r="A30" s="238" t="s">
        <v>112</v>
      </c>
      <c r="B30" s="235">
        <v>18280</v>
      </c>
      <c r="C30" s="235"/>
      <c r="D30" s="220">
        <f t="shared" si="0"/>
        <v>0</v>
      </c>
      <c r="E30" s="234"/>
      <c r="F30" s="236"/>
      <c r="G30" s="236"/>
      <c r="H30" s="213"/>
    </row>
    <row r="31" s="202" customFormat="1" ht="22" customHeight="1" spans="1:8">
      <c r="A31" s="239" t="s">
        <v>113</v>
      </c>
      <c r="B31" s="240"/>
      <c r="C31" s="240"/>
      <c r="D31" s="220" t="e">
        <f t="shared" si="0"/>
        <v>#DIV/0!</v>
      </c>
      <c r="E31" s="234"/>
      <c r="F31" s="236"/>
      <c r="G31" s="236"/>
      <c r="H31" s="213"/>
    </row>
    <row r="32" s="202" customFormat="1" ht="22" customHeight="1" spans="1:8">
      <c r="A32" s="239" t="s">
        <v>114</v>
      </c>
      <c r="B32" s="240"/>
      <c r="C32" s="240"/>
      <c r="D32" s="220" t="e">
        <f t="shared" si="0"/>
        <v>#DIV/0!</v>
      </c>
      <c r="E32" s="234"/>
      <c r="F32" s="236"/>
      <c r="G32" s="236"/>
      <c r="H32" s="213"/>
    </row>
    <row r="33" s="202" customFormat="1" ht="22" customHeight="1" spans="1:8">
      <c r="A33" s="239" t="s">
        <v>115</v>
      </c>
      <c r="B33" s="240"/>
      <c r="C33" s="240"/>
      <c r="D33" s="220" t="e">
        <f t="shared" si="0"/>
        <v>#DIV/0!</v>
      </c>
      <c r="E33" s="234"/>
      <c r="F33" s="236"/>
      <c r="G33" s="236"/>
      <c r="H33" s="213"/>
    </row>
    <row r="34" s="202" customFormat="1" ht="22" customHeight="1" spans="1:8">
      <c r="A34" s="239" t="s">
        <v>116</v>
      </c>
      <c r="B34" s="240">
        <v>701</v>
      </c>
      <c r="C34" s="240"/>
      <c r="D34" s="220">
        <f t="shared" si="0"/>
        <v>0</v>
      </c>
      <c r="E34" s="234"/>
      <c r="F34" s="236"/>
      <c r="G34" s="236"/>
      <c r="H34" s="213"/>
    </row>
    <row r="35" s="202" customFormat="1" ht="22" customHeight="1" spans="1:8">
      <c r="A35" s="239" t="s">
        <v>117</v>
      </c>
      <c r="B35" s="240">
        <v>10994</v>
      </c>
      <c r="C35" s="240"/>
      <c r="D35" s="220">
        <f t="shared" si="0"/>
        <v>0</v>
      </c>
      <c r="E35" s="225"/>
      <c r="F35" s="226"/>
      <c r="G35" s="226"/>
      <c r="H35" s="213"/>
    </row>
    <row r="36" s="202" customFormat="1" ht="22" customHeight="1" spans="1:8">
      <c r="A36" s="239" t="s">
        <v>118</v>
      </c>
      <c r="B36" s="240">
        <v>10</v>
      </c>
      <c r="C36" s="240"/>
      <c r="D36" s="220">
        <f t="shared" si="0"/>
        <v>0</v>
      </c>
      <c r="E36" s="225"/>
      <c r="F36" s="226"/>
      <c r="G36" s="226"/>
      <c r="H36" s="213"/>
    </row>
    <row r="37" s="202" customFormat="1" ht="22" customHeight="1" spans="1:8">
      <c r="A37" s="239" t="s">
        <v>119</v>
      </c>
      <c r="B37" s="240">
        <v>577</v>
      </c>
      <c r="C37" s="241"/>
      <c r="D37" s="220">
        <f t="shared" si="0"/>
        <v>0</v>
      </c>
      <c r="E37" s="225"/>
      <c r="F37" s="226"/>
      <c r="G37" s="226"/>
      <c r="H37" s="213"/>
    </row>
    <row r="38" s="202" customFormat="1" ht="22" customHeight="1" spans="1:8">
      <c r="A38" s="239" t="s">
        <v>120</v>
      </c>
      <c r="B38" s="240">
        <v>12261</v>
      </c>
      <c r="C38" s="241">
        <v>8985</v>
      </c>
      <c r="D38" s="220">
        <f t="shared" si="0"/>
        <v>73.2811353070712</v>
      </c>
      <c r="E38" s="225"/>
      <c r="F38" s="226"/>
      <c r="G38" s="226"/>
      <c r="H38" s="213"/>
    </row>
    <row r="39" s="202" customFormat="1" ht="22" customHeight="1" spans="1:8">
      <c r="A39" s="239" t="s">
        <v>121</v>
      </c>
      <c r="B39" s="240">
        <v>2689</v>
      </c>
      <c r="C39" s="240">
        <v>63</v>
      </c>
      <c r="D39" s="220">
        <f t="shared" si="0"/>
        <v>2.34287839345482</v>
      </c>
      <c r="E39" s="225"/>
      <c r="F39" s="226"/>
      <c r="G39" s="226"/>
      <c r="H39" s="213"/>
    </row>
    <row r="40" s="202" customFormat="1" ht="22" customHeight="1" spans="1:8">
      <c r="A40" s="239" t="s">
        <v>122</v>
      </c>
      <c r="B40" s="240">
        <v>257</v>
      </c>
      <c r="C40" s="240"/>
      <c r="D40" s="220">
        <f t="shared" si="0"/>
        <v>0</v>
      </c>
      <c r="E40" s="225"/>
      <c r="F40" s="226"/>
      <c r="G40" s="226"/>
      <c r="H40" s="213"/>
    </row>
    <row r="41" s="202" customFormat="1" ht="22" customHeight="1" spans="1:8">
      <c r="A41" s="239" t="s">
        <v>123</v>
      </c>
      <c r="B41" s="240"/>
      <c r="C41" s="240"/>
      <c r="D41" s="220" t="e">
        <f t="shared" si="0"/>
        <v>#DIV/0!</v>
      </c>
      <c r="E41" s="225"/>
      <c r="F41" s="226"/>
      <c r="G41" s="226"/>
      <c r="H41" s="213"/>
    </row>
    <row r="42" s="202" customFormat="1" ht="22" customHeight="1" spans="1:8">
      <c r="A42" s="239" t="s">
        <v>124</v>
      </c>
      <c r="B42" s="240">
        <v>9193</v>
      </c>
      <c r="C42" s="240">
        <v>15293</v>
      </c>
      <c r="D42" s="220">
        <f t="shared" si="0"/>
        <v>166.354835200696</v>
      </c>
      <c r="E42" s="225"/>
      <c r="F42" s="226"/>
      <c r="G42" s="226"/>
      <c r="H42" s="213"/>
    </row>
    <row r="43" s="202" customFormat="1" ht="22" customHeight="1" spans="1:8">
      <c r="A43" s="239" t="s">
        <v>125</v>
      </c>
      <c r="B43" s="240">
        <v>4288</v>
      </c>
      <c r="C43" s="240"/>
      <c r="D43" s="220">
        <f t="shared" si="0"/>
        <v>0</v>
      </c>
      <c r="E43" s="225"/>
      <c r="F43" s="226"/>
      <c r="G43" s="226"/>
      <c r="H43" s="213"/>
    </row>
    <row r="44" s="202" customFormat="1" ht="22" customHeight="1" spans="1:8">
      <c r="A44" s="239" t="s">
        <v>126</v>
      </c>
      <c r="B44" s="240">
        <v>100</v>
      </c>
      <c r="C44" s="240"/>
      <c r="D44" s="220">
        <f t="shared" si="0"/>
        <v>0</v>
      </c>
      <c r="E44" s="225"/>
      <c r="F44" s="226"/>
      <c r="G44" s="226"/>
      <c r="H44" s="213"/>
    </row>
    <row r="45" s="202" customFormat="1" ht="22" customHeight="1" spans="1:8">
      <c r="A45" s="239" t="s">
        <v>127</v>
      </c>
      <c r="B45" s="240"/>
      <c r="C45" s="240"/>
      <c r="D45" s="220" t="e">
        <f t="shared" si="0"/>
        <v>#DIV/0!</v>
      </c>
      <c r="E45" s="225"/>
      <c r="F45" s="226"/>
      <c r="G45" s="226"/>
      <c r="H45" s="213"/>
    </row>
    <row r="46" s="202" customFormat="1" ht="22" customHeight="1" spans="1:8">
      <c r="A46" s="239" t="s">
        <v>128</v>
      </c>
      <c r="B46" s="240"/>
      <c r="C46" s="240"/>
      <c r="D46" s="220" t="e">
        <f t="shared" si="0"/>
        <v>#DIV/0!</v>
      </c>
      <c r="E46" s="225"/>
      <c r="F46" s="226"/>
      <c r="G46" s="226"/>
      <c r="H46" s="213"/>
    </row>
    <row r="47" s="202" customFormat="1" ht="22" customHeight="1" spans="1:8">
      <c r="A47" s="239" t="s">
        <v>129</v>
      </c>
      <c r="B47" s="240"/>
      <c r="C47" s="240"/>
      <c r="D47" s="220" t="e">
        <f t="shared" si="0"/>
        <v>#DIV/0!</v>
      </c>
      <c r="E47" s="225"/>
      <c r="F47" s="226"/>
      <c r="G47" s="226"/>
      <c r="H47" s="213"/>
    </row>
    <row r="48" s="202" customFormat="1" ht="22" customHeight="1" spans="1:8">
      <c r="A48" s="239" t="s">
        <v>130</v>
      </c>
      <c r="B48" s="240">
        <v>122</v>
      </c>
      <c r="C48" s="240"/>
      <c r="D48" s="220">
        <f t="shared" si="0"/>
        <v>0</v>
      </c>
      <c r="E48" s="225"/>
      <c r="F48" s="226"/>
      <c r="G48" s="226"/>
      <c r="H48" s="213"/>
    </row>
    <row r="49" s="202" customFormat="1" ht="22" customHeight="1" spans="1:8">
      <c r="A49" s="239" t="s">
        <v>131</v>
      </c>
      <c r="B49" s="240"/>
      <c r="C49" s="240"/>
      <c r="D49" s="220" t="e">
        <f t="shared" si="0"/>
        <v>#DIV/0!</v>
      </c>
      <c r="E49" s="234"/>
      <c r="F49" s="236"/>
      <c r="G49" s="236"/>
      <c r="H49" s="213"/>
    </row>
    <row r="50" s="202" customFormat="1" ht="22" customHeight="1" spans="1:8">
      <c r="A50" s="239" t="s">
        <v>132</v>
      </c>
      <c r="B50" s="240">
        <v>500</v>
      </c>
      <c r="C50" s="240">
        <v>302</v>
      </c>
      <c r="D50" s="220">
        <f t="shared" si="0"/>
        <v>60.4</v>
      </c>
      <c r="E50" s="234"/>
      <c r="F50" s="236"/>
      <c r="G50" s="236"/>
      <c r="H50" s="213"/>
    </row>
    <row r="51" s="202" customFormat="1" ht="22" customHeight="1" spans="1:8">
      <c r="A51" s="239" t="s">
        <v>133</v>
      </c>
      <c r="B51" s="240"/>
      <c r="C51" s="240"/>
      <c r="D51" s="220" t="e">
        <f t="shared" si="0"/>
        <v>#DIV/0!</v>
      </c>
      <c r="E51" s="234"/>
      <c r="F51" s="236"/>
      <c r="G51" s="236"/>
      <c r="H51" s="213"/>
    </row>
    <row r="52" s="202" customFormat="1" ht="22" customHeight="1" spans="1:8">
      <c r="A52" s="234" t="s">
        <v>134</v>
      </c>
      <c r="B52" s="235">
        <v>3576</v>
      </c>
      <c r="C52" s="235">
        <v>3401</v>
      </c>
      <c r="D52" s="220">
        <f t="shared" si="0"/>
        <v>95.1062639821029</v>
      </c>
      <c r="E52" s="234"/>
      <c r="F52" s="236"/>
      <c r="G52" s="236"/>
      <c r="H52" s="213"/>
    </row>
    <row r="53" s="202" customFormat="1" ht="22" customHeight="1" spans="1:8">
      <c r="A53" s="242" t="s">
        <v>135</v>
      </c>
      <c r="B53" s="243">
        <f>SUM(B54:B74)</f>
        <v>23118</v>
      </c>
      <c r="C53" s="243">
        <f>SUM(C54:C74)</f>
        <v>421</v>
      </c>
      <c r="D53" s="220">
        <f t="shared" si="0"/>
        <v>1.82109178994723</v>
      </c>
      <c r="E53" s="234"/>
      <c r="F53" s="236"/>
      <c r="G53" s="236"/>
      <c r="H53" s="213"/>
    </row>
    <row r="54" s="202" customFormat="1" ht="22" customHeight="1" spans="1:8">
      <c r="A54" s="234" t="s">
        <v>136</v>
      </c>
      <c r="B54" s="235">
        <v>258</v>
      </c>
      <c r="C54" s="235"/>
      <c r="D54" s="220">
        <f t="shared" si="0"/>
        <v>0</v>
      </c>
      <c r="E54" s="234"/>
      <c r="F54" s="236"/>
      <c r="G54" s="236"/>
      <c r="H54" s="213"/>
    </row>
    <row r="55" s="202" customFormat="1" ht="22" customHeight="1" spans="1:8">
      <c r="A55" s="234" t="s">
        <v>137</v>
      </c>
      <c r="B55" s="235"/>
      <c r="C55" s="235"/>
      <c r="D55" s="220" t="e">
        <f t="shared" si="0"/>
        <v>#DIV/0!</v>
      </c>
      <c r="E55" s="234"/>
      <c r="F55" s="236"/>
      <c r="G55" s="236"/>
      <c r="H55" s="213"/>
    </row>
    <row r="56" s="202" customFormat="1" ht="22" customHeight="1" spans="1:8">
      <c r="A56" s="234" t="s">
        <v>138</v>
      </c>
      <c r="B56" s="235"/>
      <c r="C56" s="235"/>
      <c r="D56" s="220" t="e">
        <f t="shared" si="0"/>
        <v>#DIV/0!</v>
      </c>
      <c r="E56" s="234"/>
      <c r="F56" s="236"/>
      <c r="G56" s="236"/>
      <c r="H56" s="213"/>
    </row>
    <row r="57" s="202" customFormat="1" ht="22" customHeight="1" spans="1:8">
      <c r="A57" s="234" t="s">
        <v>139</v>
      </c>
      <c r="B57" s="235">
        <v>2</v>
      </c>
      <c r="C57" s="235"/>
      <c r="D57" s="220">
        <f t="shared" si="0"/>
        <v>0</v>
      </c>
      <c r="E57" s="234"/>
      <c r="F57" s="236"/>
      <c r="G57" s="236"/>
      <c r="H57" s="213"/>
    </row>
    <row r="58" s="202" customFormat="1" ht="22" customHeight="1" spans="1:8">
      <c r="A58" s="234" t="s">
        <v>140</v>
      </c>
      <c r="B58" s="235">
        <v>205</v>
      </c>
      <c r="C58" s="235"/>
      <c r="D58" s="220">
        <f t="shared" si="0"/>
        <v>0</v>
      </c>
      <c r="E58" s="234"/>
      <c r="F58" s="236"/>
      <c r="G58" s="236"/>
      <c r="H58" s="213"/>
    </row>
    <row r="59" s="202" customFormat="1" ht="22" customHeight="1" spans="1:8">
      <c r="A59" s="234" t="s">
        <v>141</v>
      </c>
      <c r="B59" s="235"/>
      <c r="C59" s="235"/>
      <c r="D59" s="220" t="e">
        <f t="shared" si="0"/>
        <v>#DIV/0!</v>
      </c>
      <c r="E59" s="234"/>
      <c r="F59" s="236"/>
      <c r="G59" s="236"/>
      <c r="H59" s="213"/>
    </row>
    <row r="60" s="202" customFormat="1" ht="22" customHeight="1" spans="1:8">
      <c r="A60" s="234" t="s">
        <v>142</v>
      </c>
      <c r="B60" s="235">
        <v>11</v>
      </c>
      <c r="C60" s="235"/>
      <c r="D60" s="220">
        <f t="shared" si="0"/>
        <v>0</v>
      </c>
      <c r="E60" s="234"/>
      <c r="F60" s="236"/>
      <c r="G60" s="236"/>
      <c r="H60" s="213"/>
    </row>
    <row r="61" s="202" customFormat="1" ht="22" customHeight="1" spans="1:8">
      <c r="A61" s="234" t="s">
        <v>143</v>
      </c>
      <c r="B61" s="235">
        <v>20</v>
      </c>
      <c r="C61" s="235"/>
      <c r="D61" s="220">
        <f t="shared" si="0"/>
        <v>0</v>
      </c>
      <c r="E61" s="234"/>
      <c r="F61" s="236"/>
      <c r="G61" s="236"/>
      <c r="H61" s="244"/>
    </row>
    <row r="62" s="203" customFormat="1" ht="22" customHeight="1" spans="1:8">
      <c r="A62" s="234" t="s">
        <v>144</v>
      </c>
      <c r="B62" s="235">
        <v>11</v>
      </c>
      <c r="C62" s="235"/>
      <c r="D62" s="220">
        <f t="shared" si="0"/>
        <v>0</v>
      </c>
      <c r="E62" s="234"/>
      <c r="F62" s="236"/>
      <c r="G62" s="236"/>
      <c r="H62" s="244"/>
    </row>
    <row r="63" s="204" customFormat="1" ht="22" customHeight="1" spans="1:8">
      <c r="A63" s="234" t="s">
        <v>145</v>
      </c>
      <c r="B63" s="235">
        <v>3827</v>
      </c>
      <c r="C63" s="235"/>
      <c r="D63" s="220">
        <f t="shared" si="0"/>
        <v>0</v>
      </c>
      <c r="E63" s="234"/>
      <c r="F63" s="236"/>
      <c r="G63" s="236"/>
      <c r="H63" s="213"/>
    </row>
    <row r="64" s="202" customFormat="1" ht="22" customHeight="1" spans="1:8">
      <c r="A64" s="234" t="s">
        <v>146</v>
      </c>
      <c r="B64" s="235">
        <v>13500</v>
      </c>
      <c r="C64" s="235"/>
      <c r="D64" s="220">
        <f t="shared" si="0"/>
        <v>0</v>
      </c>
      <c r="E64" s="234"/>
      <c r="F64" s="236"/>
      <c r="G64" s="236"/>
      <c r="H64" s="213"/>
    </row>
    <row r="65" s="202" customFormat="1" ht="22" customHeight="1" spans="1:8">
      <c r="A65" s="234" t="s">
        <v>147</v>
      </c>
      <c r="B65" s="235">
        <v>3872</v>
      </c>
      <c r="C65" s="235">
        <v>421</v>
      </c>
      <c r="D65" s="220">
        <f t="shared" si="0"/>
        <v>10.8729338842975</v>
      </c>
      <c r="E65" s="234"/>
      <c r="F65" s="236"/>
      <c r="G65" s="236"/>
      <c r="H65" s="213"/>
    </row>
    <row r="66" s="202" customFormat="1" ht="22" customHeight="1" spans="1:8">
      <c r="A66" s="234" t="s">
        <v>148</v>
      </c>
      <c r="B66" s="235">
        <v>1</v>
      </c>
      <c r="C66" s="235"/>
      <c r="D66" s="220">
        <f t="shared" si="0"/>
        <v>0</v>
      </c>
      <c r="E66" s="234"/>
      <c r="F66" s="236"/>
      <c r="G66" s="236"/>
      <c r="H66" s="213"/>
    </row>
    <row r="67" s="202" customFormat="1" ht="22" customHeight="1" spans="1:8">
      <c r="A67" s="234" t="s">
        <v>149</v>
      </c>
      <c r="B67" s="235">
        <v>38</v>
      </c>
      <c r="C67" s="235"/>
      <c r="D67" s="220">
        <f t="shared" si="0"/>
        <v>0</v>
      </c>
      <c r="E67" s="234"/>
      <c r="F67" s="236"/>
      <c r="G67" s="236"/>
      <c r="H67" s="213"/>
    </row>
    <row r="68" s="202" customFormat="1" ht="22" customHeight="1" spans="1:8">
      <c r="A68" s="234" t="s">
        <v>150</v>
      </c>
      <c r="B68" s="235">
        <v>62</v>
      </c>
      <c r="C68" s="235"/>
      <c r="D68" s="220">
        <f t="shared" si="0"/>
        <v>0</v>
      </c>
      <c r="E68" s="234"/>
      <c r="F68" s="236"/>
      <c r="G68" s="236"/>
      <c r="H68" s="213"/>
    </row>
    <row r="69" s="202" customFormat="1" ht="22" customHeight="1" spans="1:8">
      <c r="A69" s="234" t="s">
        <v>151</v>
      </c>
      <c r="B69" s="235">
        <v>150</v>
      </c>
      <c r="C69" s="235"/>
      <c r="D69" s="220">
        <f t="shared" si="0"/>
        <v>0</v>
      </c>
      <c r="E69" s="234"/>
      <c r="F69" s="236"/>
      <c r="G69" s="236"/>
      <c r="H69" s="213"/>
    </row>
    <row r="70" s="202" customFormat="1" ht="22" customHeight="1" spans="1:8">
      <c r="A70" s="234" t="s">
        <v>152</v>
      </c>
      <c r="B70" s="235">
        <v>631</v>
      </c>
      <c r="C70" s="235"/>
      <c r="D70" s="220">
        <f t="shared" si="0"/>
        <v>0</v>
      </c>
      <c r="E70" s="234"/>
      <c r="F70" s="236"/>
      <c r="G70" s="236"/>
      <c r="H70" s="213"/>
    </row>
    <row r="71" s="202" customFormat="1" ht="22" customHeight="1" spans="1:8">
      <c r="A71" s="234" t="s">
        <v>153</v>
      </c>
      <c r="B71" s="235"/>
      <c r="C71" s="235"/>
      <c r="D71" s="220" t="e">
        <f t="shared" ref="D71:D74" si="2">C71/B71*100</f>
        <v>#DIV/0!</v>
      </c>
      <c r="E71" s="234"/>
      <c r="F71" s="236"/>
      <c r="G71" s="236"/>
      <c r="H71" s="213"/>
    </row>
    <row r="72" s="202" customFormat="1" ht="22" customHeight="1" spans="1:8">
      <c r="A72" s="234" t="s">
        <v>154</v>
      </c>
      <c r="B72" s="235"/>
      <c r="C72" s="235"/>
      <c r="D72" s="220" t="e">
        <f t="shared" si="2"/>
        <v>#DIV/0!</v>
      </c>
      <c r="E72" s="234"/>
      <c r="F72" s="236"/>
      <c r="G72" s="236"/>
      <c r="H72" s="213"/>
    </row>
    <row r="73" s="202" customFormat="1" ht="22" customHeight="1" spans="1:8">
      <c r="A73" s="234" t="s">
        <v>155</v>
      </c>
      <c r="B73" s="235">
        <v>450</v>
      </c>
      <c r="C73" s="235"/>
      <c r="D73" s="220">
        <f t="shared" si="2"/>
        <v>0</v>
      </c>
      <c r="E73" s="245"/>
      <c r="F73" s="246"/>
      <c r="G73" s="246"/>
      <c r="H73" s="213"/>
    </row>
    <row r="74" s="202" customFormat="1" ht="22" customHeight="1" spans="1:8">
      <c r="A74" s="247" t="s">
        <v>156</v>
      </c>
      <c r="B74" s="233">
        <v>80</v>
      </c>
      <c r="C74" s="233"/>
      <c r="D74" s="220">
        <f t="shared" si="2"/>
        <v>0</v>
      </c>
      <c r="E74" s="245"/>
      <c r="F74" s="246"/>
      <c r="G74" s="246"/>
      <c r="H74" s="213"/>
    </row>
    <row r="75" s="202" customFormat="1" ht="22" customHeight="1" spans="1:8">
      <c r="A75" s="247"/>
      <c r="B75" s="233"/>
      <c r="C75" s="233"/>
      <c r="D75" s="248"/>
      <c r="E75" s="245"/>
      <c r="F75" s="249"/>
      <c r="G75" s="249"/>
      <c r="H75" s="213"/>
    </row>
    <row r="76" s="202" customFormat="1" ht="22" hidden="1" customHeight="1" spans="1:8">
      <c r="A76" s="247"/>
      <c r="B76" s="233"/>
      <c r="C76" s="233"/>
      <c r="D76" s="248"/>
      <c r="E76" s="245"/>
      <c r="F76" s="249"/>
      <c r="G76" s="249"/>
      <c r="H76" s="213"/>
    </row>
    <row r="77" s="202" customFormat="1" ht="22" hidden="1" customHeight="1" spans="1:8">
      <c r="A77" s="247"/>
      <c r="B77" s="233"/>
      <c r="C77" s="233"/>
      <c r="D77" s="248"/>
      <c r="E77" s="245"/>
      <c r="F77" s="249"/>
      <c r="G77" s="249"/>
      <c r="H77" s="213"/>
    </row>
    <row r="78" s="202" customFormat="1" ht="22" customHeight="1" spans="1:8">
      <c r="A78" s="250" t="s">
        <v>157</v>
      </c>
      <c r="B78" s="251">
        <f>SUM(B79:B80)</f>
        <v>0</v>
      </c>
      <c r="C78" s="251">
        <f>SUM(C79:C80)</f>
        <v>0</v>
      </c>
      <c r="D78" s="220" t="e">
        <f t="shared" ref="D78:D96" si="3">C78/B78*100</f>
        <v>#DIV/0!</v>
      </c>
      <c r="E78" s="245"/>
      <c r="F78" s="249"/>
      <c r="G78" s="249"/>
      <c r="H78" s="213"/>
    </row>
    <row r="79" s="202" customFormat="1" ht="22" customHeight="1" spans="1:8">
      <c r="A79" s="247" t="s">
        <v>158</v>
      </c>
      <c r="B79" s="252"/>
      <c r="C79" s="252"/>
      <c r="D79" s="220" t="e">
        <f t="shared" si="3"/>
        <v>#DIV/0!</v>
      </c>
      <c r="E79" s="245"/>
      <c r="F79" s="249"/>
      <c r="G79" s="249"/>
      <c r="H79" s="213"/>
    </row>
    <row r="80" s="202" customFormat="1" ht="22" customHeight="1" spans="1:8">
      <c r="A80" s="247" t="s">
        <v>159</v>
      </c>
      <c r="B80" s="252"/>
      <c r="C80" s="252"/>
      <c r="D80" s="220" t="e">
        <f t="shared" si="3"/>
        <v>#DIV/0!</v>
      </c>
      <c r="E80" s="245"/>
      <c r="F80" s="249"/>
      <c r="G80" s="249"/>
      <c r="H80" s="213"/>
    </row>
    <row r="81" s="202" customFormat="1" ht="22" customHeight="1" spans="1:8">
      <c r="A81" s="250" t="s">
        <v>160</v>
      </c>
      <c r="B81" s="251"/>
      <c r="C81" s="251"/>
      <c r="D81" s="220" t="e">
        <f t="shared" si="3"/>
        <v>#DIV/0!</v>
      </c>
      <c r="E81" s="245"/>
      <c r="F81" s="249"/>
      <c r="G81" s="249"/>
      <c r="H81" s="213"/>
    </row>
    <row r="82" s="202" customFormat="1" ht="22" customHeight="1" spans="1:8">
      <c r="A82" s="231" t="s">
        <v>161</v>
      </c>
      <c r="B82" s="233">
        <v>2391</v>
      </c>
      <c r="C82" s="233"/>
      <c r="D82" s="220">
        <f t="shared" si="3"/>
        <v>0</v>
      </c>
      <c r="E82" s="245"/>
      <c r="F82" s="249"/>
      <c r="G82" s="249"/>
      <c r="H82" s="213"/>
    </row>
    <row r="83" s="202" customFormat="1" ht="22" customHeight="1" spans="1:8">
      <c r="A83" s="231" t="s">
        <v>162</v>
      </c>
      <c r="B83" s="251">
        <f>SUM(B84:B86)</f>
        <v>16</v>
      </c>
      <c r="C83" s="251">
        <v>19300</v>
      </c>
      <c r="D83" s="220">
        <f t="shared" si="3"/>
        <v>120625</v>
      </c>
      <c r="E83" s="253" t="s">
        <v>163</v>
      </c>
      <c r="F83" s="254"/>
      <c r="G83" s="254"/>
      <c r="H83" s="219" t="e">
        <f t="shared" ref="H83:H96" si="4">G83/F83*100</f>
        <v>#DIV/0!</v>
      </c>
    </row>
    <row r="84" s="202" customFormat="1" ht="22" customHeight="1" spans="1:8">
      <c r="A84" s="227" t="s">
        <v>164</v>
      </c>
      <c r="B84" s="252"/>
      <c r="C84" s="252">
        <v>19300</v>
      </c>
      <c r="D84" s="220" t="e">
        <f t="shared" si="3"/>
        <v>#DIV/0!</v>
      </c>
      <c r="E84" s="223" t="s">
        <v>165</v>
      </c>
      <c r="F84" s="255"/>
      <c r="G84" s="255"/>
      <c r="H84" s="219" t="e">
        <f t="shared" si="4"/>
        <v>#DIV/0!</v>
      </c>
    </row>
    <row r="85" s="202" customFormat="1" ht="22" customHeight="1" spans="1:8">
      <c r="A85" s="227" t="s">
        <v>166</v>
      </c>
      <c r="B85" s="226">
        <v>16</v>
      </c>
      <c r="C85" s="226"/>
      <c r="D85" s="220">
        <f t="shared" si="3"/>
        <v>0</v>
      </c>
      <c r="E85" s="256" t="s">
        <v>167</v>
      </c>
      <c r="F85" s="235"/>
      <c r="G85" s="235"/>
      <c r="H85" s="219" t="e">
        <f t="shared" si="4"/>
        <v>#DIV/0!</v>
      </c>
    </row>
    <row r="86" s="202" customFormat="1" ht="22" customHeight="1" spans="1:8">
      <c r="A86" s="227" t="s">
        <v>168</v>
      </c>
      <c r="B86" s="226"/>
      <c r="C86" s="226"/>
      <c r="D86" s="220" t="e">
        <f t="shared" si="3"/>
        <v>#DIV/0!</v>
      </c>
      <c r="E86" s="256" t="s">
        <v>169</v>
      </c>
      <c r="F86" s="228"/>
      <c r="G86" s="228"/>
      <c r="H86" s="219" t="e">
        <f t="shared" si="4"/>
        <v>#DIV/0!</v>
      </c>
    </row>
    <row r="87" s="202" customFormat="1" ht="22" customHeight="1" spans="1:8">
      <c r="A87" s="231" t="s">
        <v>170</v>
      </c>
      <c r="B87" s="228">
        <v>9905</v>
      </c>
      <c r="C87" s="228">
        <v>2000</v>
      </c>
      <c r="D87" s="220">
        <f t="shared" si="3"/>
        <v>20.1918223119637</v>
      </c>
      <c r="E87" s="231" t="s">
        <v>171</v>
      </c>
      <c r="F87" s="240">
        <v>17767</v>
      </c>
      <c r="G87" s="240"/>
      <c r="H87" s="219">
        <f t="shared" si="4"/>
        <v>0</v>
      </c>
    </row>
    <row r="88" s="202" customFormat="1" ht="22" customHeight="1" spans="1:8">
      <c r="A88" s="231" t="s">
        <v>172</v>
      </c>
      <c r="B88" s="228">
        <v>17733</v>
      </c>
      <c r="C88" s="228"/>
      <c r="D88" s="220">
        <f t="shared" si="3"/>
        <v>0</v>
      </c>
      <c r="E88" s="231" t="s">
        <v>173</v>
      </c>
      <c r="F88" s="257"/>
      <c r="G88" s="257"/>
      <c r="H88" s="219" t="e">
        <f t="shared" si="4"/>
        <v>#DIV/0!</v>
      </c>
    </row>
    <row r="89" s="202" customFormat="1" ht="22" customHeight="1" spans="1:8">
      <c r="A89" s="231" t="s">
        <v>174</v>
      </c>
      <c r="B89" s="228">
        <f>SUM(B90:B93)</f>
        <v>0</v>
      </c>
      <c r="C89" s="228"/>
      <c r="D89" s="220" t="e">
        <f t="shared" si="3"/>
        <v>#DIV/0!</v>
      </c>
      <c r="E89" s="231" t="s">
        <v>175</v>
      </c>
      <c r="F89" s="251">
        <f>SUM(F90:F93)</f>
        <v>0</v>
      </c>
      <c r="G89" s="251">
        <f>SUM(G90:G93)</f>
        <v>0</v>
      </c>
      <c r="H89" s="219" t="e">
        <f t="shared" si="4"/>
        <v>#DIV/0!</v>
      </c>
    </row>
    <row r="90" s="202" customFormat="1" ht="22" customHeight="1" spans="1:8">
      <c r="A90" s="227" t="s">
        <v>176</v>
      </c>
      <c r="B90" s="226"/>
      <c r="C90" s="226"/>
      <c r="D90" s="220" t="e">
        <f t="shared" si="3"/>
        <v>#DIV/0!</v>
      </c>
      <c r="E90" s="258" t="s">
        <v>177</v>
      </c>
      <c r="F90" s="252"/>
      <c r="G90" s="252"/>
      <c r="H90" s="219" t="e">
        <f t="shared" si="4"/>
        <v>#DIV/0!</v>
      </c>
    </row>
    <row r="91" s="202" customFormat="1" ht="22" customHeight="1" spans="1:8">
      <c r="A91" s="227" t="s">
        <v>178</v>
      </c>
      <c r="B91" s="226"/>
      <c r="C91" s="226"/>
      <c r="D91" s="220" t="e">
        <f t="shared" si="3"/>
        <v>#DIV/0!</v>
      </c>
      <c r="E91" s="258" t="s">
        <v>179</v>
      </c>
      <c r="F91" s="252"/>
      <c r="G91" s="252"/>
      <c r="H91" s="219" t="e">
        <f t="shared" si="4"/>
        <v>#DIV/0!</v>
      </c>
    </row>
    <row r="92" s="202" customFormat="1" ht="22" customHeight="1" spans="1:8">
      <c r="A92" s="227" t="s">
        <v>180</v>
      </c>
      <c r="B92" s="226"/>
      <c r="C92" s="226"/>
      <c r="D92" s="220" t="e">
        <f t="shared" si="3"/>
        <v>#DIV/0!</v>
      </c>
      <c r="E92" s="258" t="s">
        <v>181</v>
      </c>
      <c r="F92" s="252"/>
      <c r="G92" s="252"/>
      <c r="H92" s="219" t="e">
        <f t="shared" si="4"/>
        <v>#DIV/0!</v>
      </c>
    </row>
    <row r="93" s="202" customFormat="1" ht="22" customHeight="1" spans="1:8">
      <c r="A93" s="227" t="s">
        <v>182</v>
      </c>
      <c r="B93" s="226"/>
      <c r="C93" s="226"/>
      <c r="D93" s="220" t="e">
        <f t="shared" si="3"/>
        <v>#DIV/0!</v>
      </c>
      <c r="E93" s="258" t="s">
        <v>183</v>
      </c>
      <c r="F93" s="252"/>
      <c r="G93" s="252"/>
      <c r="H93" s="219" t="e">
        <f t="shared" si="4"/>
        <v>#DIV/0!</v>
      </c>
    </row>
    <row r="94" s="202" customFormat="1" ht="22" customHeight="1" spans="1:8">
      <c r="A94" s="231" t="s">
        <v>184</v>
      </c>
      <c r="B94" s="224"/>
      <c r="C94" s="224"/>
      <c r="D94" s="220" t="e">
        <f t="shared" si="3"/>
        <v>#DIV/0!</v>
      </c>
      <c r="E94" s="250" t="s">
        <v>185</v>
      </c>
      <c r="F94" s="224"/>
      <c r="G94" s="224"/>
      <c r="H94" s="219" t="e">
        <f t="shared" si="4"/>
        <v>#DIV/0!</v>
      </c>
    </row>
    <row r="95" s="202" customFormat="1" ht="22" customHeight="1" spans="1:8">
      <c r="A95" s="250" t="s">
        <v>186</v>
      </c>
      <c r="B95" s="224"/>
      <c r="C95" s="224"/>
      <c r="D95" s="220" t="e">
        <f t="shared" si="3"/>
        <v>#DIV/0!</v>
      </c>
      <c r="E95" s="250" t="s">
        <v>187</v>
      </c>
      <c r="F95" s="224"/>
      <c r="G95" s="224"/>
      <c r="H95" s="219" t="e">
        <f t="shared" si="4"/>
        <v>#DIV/0!</v>
      </c>
    </row>
    <row r="96" s="202" customFormat="1" ht="22" customHeight="1" spans="1:8">
      <c r="A96" s="250" t="s">
        <v>188</v>
      </c>
      <c r="B96" s="224"/>
      <c r="C96" s="224"/>
      <c r="D96" s="220" t="e">
        <f t="shared" si="3"/>
        <v>#DIV/0!</v>
      </c>
      <c r="E96" s="223" t="s">
        <v>189</v>
      </c>
      <c r="F96" s="228"/>
      <c r="G96" s="224"/>
      <c r="H96" s="219" t="e">
        <f t="shared" si="4"/>
        <v>#DIV/0!</v>
      </c>
    </row>
    <row r="97" s="202" customFormat="1" ht="22" hidden="1" customHeight="1" spans="1:8">
      <c r="A97" s="247"/>
      <c r="B97" s="226"/>
      <c r="C97" s="226"/>
      <c r="D97" s="259"/>
      <c r="E97" s="225"/>
      <c r="F97" s="226"/>
      <c r="G97" s="226"/>
      <c r="H97" s="213"/>
    </row>
    <row r="98" s="202" customFormat="1" ht="22" hidden="1" customHeight="1" spans="1:8">
      <c r="A98" s="227"/>
      <c r="B98" s="226"/>
      <c r="C98" s="226"/>
      <c r="D98" s="259"/>
      <c r="E98" s="227"/>
      <c r="F98" s="226"/>
      <c r="G98" s="226"/>
      <c r="H98" s="213"/>
    </row>
    <row r="99" s="202" customFormat="1" ht="22" hidden="1" customHeight="1" spans="1:8">
      <c r="A99" s="227"/>
      <c r="B99" s="226"/>
      <c r="C99" s="226"/>
      <c r="D99" s="259"/>
      <c r="E99" s="227"/>
      <c r="F99" s="226"/>
      <c r="G99" s="226"/>
      <c r="H99" s="213"/>
    </row>
    <row r="100" s="202" customFormat="1" ht="22" customHeight="1" spans="1:8">
      <c r="A100" s="260" t="s">
        <v>51</v>
      </c>
      <c r="B100" s="219">
        <f>B7+B8</f>
        <v>253919</v>
      </c>
      <c r="C100" s="219">
        <f>C7+C8</f>
        <v>173007</v>
      </c>
      <c r="D100" s="220">
        <f>C100/B100*100</f>
        <v>68.1347201272847</v>
      </c>
      <c r="E100" s="260" t="s">
        <v>79</v>
      </c>
      <c r="F100" s="219">
        <f>F7+F8</f>
        <v>253919</v>
      </c>
      <c r="G100" s="219">
        <f>G7+G8</f>
        <v>173007</v>
      </c>
      <c r="H100" s="219">
        <f>G100/F100*100</f>
        <v>68.1347201272847</v>
      </c>
    </row>
    <row r="101" s="202" customFormat="1" spans="2:8">
      <c r="B101" s="205"/>
      <c r="C101" s="205"/>
      <c r="E101" s="261"/>
      <c r="F101" s="205"/>
      <c r="G101" s="205"/>
      <c r="H101" s="205"/>
    </row>
  </sheetData>
  <mergeCells count="8">
    <mergeCell ref="A2:H2"/>
    <mergeCell ref="A4:D4"/>
    <mergeCell ref="E4:H4"/>
    <mergeCell ref="C5:D5"/>
    <mergeCell ref="G5:H5"/>
    <mergeCell ref="A5:A6"/>
    <mergeCell ref="B5:B6"/>
    <mergeCell ref="F5:F6"/>
  </mergeCells>
  <printOptions horizontalCentered="1"/>
  <pageMargins left="0.472222222222222" right="0.472222222222222" top="0.314583333333333" bottom="0.196527777777778" header="0.196527777777778" footer="0.118055555555556"/>
  <pageSetup paperSize="9" scale="74"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11"/>
  <sheetViews>
    <sheetView workbookViewId="0">
      <pane xSplit="1" ySplit="5" topLeftCell="B199" activePane="bottomRight" state="frozen"/>
      <selection/>
      <selection pane="topRight"/>
      <selection pane="bottomLeft"/>
      <selection pane="bottomRight" activeCell="F207" sqref="F207"/>
    </sheetView>
  </sheetViews>
  <sheetFormatPr defaultColWidth="9" defaultRowHeight="14.4"/>
  <cols>
    <col min="1" max="1" width="6.3" style="36" customWidth="1"/>
    <col min="2" max="2" width="27.2" style="36" customWidth="1"/>
    <col min="3" max="3" width="8.2" style="38" customWidth="1"/>
    <col min="4" max="4" width="7.9" style="38" customWidth="1"/>
    <col min="5" max="5" width="7.8" style="38" customWidth="1"/>
    <col min="6" max="6" width="6.9" style="38" customWidth="1"/>
    <col min="7" max="7" width="7.4" style="38" customWidth="1"/>
    <col min="8" max="8" width="6.6" style="38" customWidth="1"/>
    <col min="9" max="9" width="7.5" style="38" customWidth="1"/>
    <col min="10" max="16384" width="9" style="36"/>
  </cols>
  <sheetData>
    <row r="1" s="22" customFormat="1" ht="13" customHeight="1" spans="1:9">
      <c r="A1" s="42" t="s">
        <v>190</v>
      </c>
      <c r="B1" s="36"/>
      <c r="C1" s="38"/>
      <c r="D1" s="38"/>
      <c r="E1" s="38"/>
      <c r="F1" s="38"/>
      <c r="G1" s="38"/>
      <c r="H1" s="38"/>
      <c r="I1" s="38"/>
    </row>
    <row r="2" s="37" customFormat="1" ht="21" customHeight="1" spans="1:9">
      <c r="A2" s="44" t="s">
        <v>191</v>
      </c>
      <c r="B2" s="44"/>
      <c r="C2" s="45"/>
      <c r="D2" s="45"/>
      <c r="E2" s="45"/>
      <c r="F2" s="45"/>
      <c r="G2" s="45"/>
      <c r="H2" s="45"/>
      <c r="I2" s="45"/>
    </row>
    <row r="3" s="22" customFormat="1" ht="13" customHeight="1" spans="1:9">
      <c r="A3" s="36"/>
      <c r="B3" s="36"/>
      <c r="C3" s="38"/>
      <c r="D3" s="38"/>
      <c r="E3" s="38"/>
      <c r="F3" s="38"/>
      <c r="G3" s="38"/>
      <c r="H3" s="177" t="s">
        <v>17</v>
      </c>
      <c r="I3" s="193"/>
    </row>
    <row r="4" s="39" customFormat="1" ht="21" customHeight="1" spans="1:9">
      <c r="A4" s="46" t="s">
        <v>18</v>
      </c>
      <c r="B4" s="46"/>
      <c r="C4" s="47" t="s">
        <v>192</v>
      </c>
      <c r="D4" s="47" t="s">
        <v>193</v>
      </c>
      <c r="E4" s="47" t="s">
        <v>194</v>
      </c>
      <c r="F4" s="47" t="s">
        <v>195</v>
      </c>
      <c r="G4" s="47" t="s">
        <v>196</v>
      </c>
      <c r="H4" s="47" t="s">
        <v>197</v>
      </c>
      <c r="I4" s="47" t="s">
        <v>198</v>
      </c>
    </row>
    <row r="5" s="39" customFormat="1" ht="33" customHeight="1" spans="1:9">
      <c r="A5" s="46" t="s">
        <v>21</v>
      </c>
      <c r="B5" s="46" t="s">
        <v>22</v>
      </c>
      <c r="C5" s="47"/>
      <c r="D5" s="47"/>
      <c r="E5" s="65"/>
      <c r="F5" s="47"/>
      <c r="G5" s="47"/>
      <c r="H5" s="47"/>
      <c r="I5" s="47"/>
    </row>
    <row r="6" s="173" customFormat="1" ht="25" customHeight="1" spans="1:9">
      <c r="A6" s="178">
        <v>201</v>
      </c>
      <c r="B6" s="68" t="s">
        <v>54</v>
      </c>
      <c r="C6" s="47">
        <f t="shared" ref="C6:C69" si="0">SUM(D6:I6)</f>
        <v>30640</v>
      </c>
      <c r="D6" s="47">
        <f t="shared" ref="D6:I6" si="1">SUM(D7:D32)</f>
        <v>30640</v>
      </c>
      <c r="E6" s="47">
        <f t="shared" si="1"/>
        <v>0</v>
      </c>
      <c r="F6" s="47">
        <f t="shared" si="1"/>
        <v>0</v>
      </c>
      <c r="G6" s="47">
        <f t="shared" si="1"/>
        <v>0</v>
      </c>
      <c r="H6" s="47">
        <f t="shared" si="1"/>
        <v>0</v>
      </c>
      <c r="I6" s="47">
        <f t="shared" si="1"/>
        <v>0</v>
      </c>
    </row>
    <row r="7" s="174" customFormat="1" ht="18" customHeight="1" spans="1:9">
      <c r="A7" s="179">
        <v>20101</v>
      </c>
      <c r="B7" s="179" t="s">
        <v>199</v>
      </c>
      <c r="C7" s="180">
        <f t="shared" si="0"/>
        <v>945</v>
      </c>
      <c r="D7" s="181">
        <v>945</v>
      </c>
      <c r="E7" s="182"/>
      <c r="F7" s="180"/>
      <c r="G7" s="180"/>
      <c r="H7" s="180"/>
      <c r="I7" s="180"/>
    </row>
    <row r="8" s="174" customFormat="1" ht="18" customHeight="1" spans="1:9">
      <c r="A8" s="179">
        <v>20102</v>
      </c>
      <c r="B8" s="179" t="s">
        <v>200</v>
      </c>
      <c r="C8" s="180">
        <f t="shared" si="0"/>
        <v>596</v>
      </c>
      <c r="D8" s="181">
        <v>596</v>
      </c>
      <c r="E8" s="182"/>
      <c r="F8" s="180"/>
      <c r="G8" s="180"/>
      <c r="H8" s="180"/>
      <c r="I8" s="180"/>
    </row>
    <row r="9" s="174" customFormat="1" ht="18" customHeight="1" spans="1:9">
      <c r="A9" s="179">
        <v>20103</v>
      </c>
      <c r="B9" s="179" t="s">
        <v>201</v>
      </c>
      <c r="C9" s="180">
        <f t="shared" si="0"/>
        <v>9220</v>
      </c>
      <c r="D9" s="181">
        <v>9220</v>
      </c>
      <c r="E9" s="182"/>
      <c r="F9" s="180"/>
      <c r="G9" s="180"/>
      <c r="H9" s="180"/>
      <c r="I9" s="180"/>
    </row>
    <row r="10" s="174" customFormat="1" ht="18" customHeight="1" spans="1:9">
      <c r="A10" s="179">
        <v>20104</v>
      </c>
      <c r="B10" s="179" t="s">
        <v>202</v>
      </c>
      <c r="C10" s="180">
        <f t="shared" si="0"/>
        <v>1250</v>
      </c>
      <c r="D10" s="181">
        <v>1250</v>
      </c>
      <c r="E10" s="182"/>
      <c r="F10" s="180"/>
      <c r="G10" s="180"/>
      <c r="H10" s="180"/>
      <c r="I10" s="180"/>
    </row>
    <row r="11" s="174" customFormat="1" ht="18" customHeight="1" spans="1:9">
      <c r="A11" s="179">
        <v>20105</v>
      </c>
      <c r="B11" s="183" t="s">
        <v>203</v>
      </c>
      <c r="C11" s="180">
        <f t="shared" si="0"/>
        <v>366</v>
      </c>
      <c r="D11" s="181">
        <v>366</v>
      </c>
      <c r="E11" s="182"/>
      <c r="F11" s="180"/>
      <c r="G11" s="180"/>
      <c r="H11" s="180"/>
      <c r="I11" s="180"/>
    </row>
    <row r="12" s="174" customFormat="1" ht="18" customHeight="1" spans="1:9">
      <c r="A12" s="179">
        <v>20106</v>
      </c>
      <c r="B12" s="179" t="s">
        <v>204</v>
      </c>
      <c r="C12" s="180">
        <f t="shared" si="0"/>
        <v>830</v>
      </c>
      <c r="D12" s="181">
        <v>830</v>
      </c>
      <c r="E12" s="182"/>
      <c r="F12" s="180"/>
      <c r="G12" s="180"/>
      <c r="H12" s="180"/>
      <c r="I12" s="180"/>
    </row>
    <row r="13" s="174" customFormat="1" ht="18" customHeight="1" spans="1:9">
      <c r="A13" s="179">
        <v>20107</v>
      </c>
      <c r="B13" s="179" t="s">
        <v>205</v>
      </c>
      <c r="C13" s="180">
        <f t="shared" si="0"/>
        <v>300</v>
      </c>
      <c r="D13" s="181">
        <v>300</v>
      </c>
      <c r="E13" s="182"/>
      <c r="F13" s="180"/>
      <c r="G13" s="180"/>
      <c r="H13" s="180"/>
      <c r="I13" s="180"/>
    </row>
    <row r="14" s="174" customFormat="1" ht="18" customHeight="1" spans="1:9">
      <c r="A14" s="179">
        <v>20108</v>
      </c>
      <c r="B14" s="183" t="s">
        <v>206</v>
      </c>
      <c r="C14" s="180">
        <f t="shared" si="0"/>
        <v>456</v>
      </c>
      <c r="D14" s="181">
        <v>456</v>
      </c>
      <c r="E14" s="182"/>
      <c r="F14" s="180"/>
      <c r="G14" s="180"/>
      <c r="H14" s="180"/>
      <c r="I14" s="180"/>
    </row>
    <row r="15" s="174" customFormat="1" ht="18" customHeight="1" spans="1:9">
      <c r="A15" s="179">
        <v>20109</v>
      </c>
      <c r="B15" s="179" t="s">
        <v>207</v>
      </c>
      <c r="C15" s="180">
        <f t="shared" si="0"/>
        <v>0</v>
      </c>
      <c r="D15" s="181"/>
      <c r="E15" s="182"/>
      <c r="F15" s="180"/>
      <c r="G15" s="180"/>
      <c r="H15" s="180"/>
      <c r="I15" s="180"/>
    </row>
    <row r="16" s="174" customFormat="1" ht="18" customHeight="1" spans="1:9">
      <c r="A16" s="179">
        <v>20111</v>
      </c>
      <c r="B16" s="30" t="s">
        <v>208</v>
      </c>
      <c r="C16" s="180">
        <f t="shared" si="0"/>
        <v>1210</v>
      </c>
      <c r="D16" s="181">
        <v>1210</v>
      </c>
      <c r="E16" s="182"/>
      <c r="F16" s="182"/>
      <c r="G16" s="180"/>
      <c r="H16" s="180"/>
      <c r="I16" s="180"/>
    </row>
    <row r="17" s="174" customFormat="1" ht="18" customHeight="1" spans="1:9">
      <c r="A17" s="179">
        <v>20113</v>
      </c>
      <c r="B17" s="30" t="s">
        <v>209</v>
      </c>
      <c r="C17" s="180">
        <f t="shared" si="0"/>
        <v>35</v>
      </c>
      <c r="D17" s="181">
        <v>35</v>
      </c>
      <c r="E17" s="182"/>
      <c r="F17" s="180"/>
      <c r="G17" s="180"/>
      <c r="H17" s="180"/>
      <c r="I17" s="180"/>
    </row>
    <row r="18" s="174" customFormat="1" ht="18" customHeight="1" spans="1:9">
      <c r="A18" s="179">
        <v>20114</v>
      </c>
      <c r="B18" s="183" t="s">
        <v>210</v>
      </c>
      <c r="C18" s="180">
        <f t="shared" si="0"/>
        <v>0</v>
      </c>
      <c r="D18" s="181"/>
      <c r="E18" s="182"/>
      <c r="F18" s="180"/>
      <c r="G18" s="180"/>
      <c r="H18" s="180"/>
      <c r="I18" s="180"/>
    </row>
    <row r="19" s="174" customFormat="1" ht="18" customHeight="1" spans="1:9">
      <c r="A19" s="179">
        <v>20123</v>
      </c>
      <c r="B19" s="179" t="s">
        <v>211</v>
      </c>
      <c r="C19" s="180">
        <f t="shared" si="0"/>
        <v>0</v>
      </c>
      <c r="D19" s="181"/>
      <c r="E19" s="182"/>
      <c r="F19" s="180"/>
      <c r="G19" s="180"/>
      <c r="H19" s="180"/>
      <c r="I19" s="180"/>
    </row>
    <row r="20" s="174" customFormat="1" ht="18" customHeight="1" spans="1:9">
      <c r="A20" s="179">
        <v>20125</v>
      </c>
      <c r="B20" s="179" t="s">
        <v>212</v>
      </c>
      <c r="C20" s="180">
        <f t="shared" si="0"/>
        <v>0</v>
      </c>
      <c r="D20" s="181"/>
      <c r="E20" s="182"/>
      <c r="F20" s="180"/>
      <c r="G20" s="180"/>
      <c r="H20" s="180"/>
      <c r="I20" s="180"/>
    </row>
    <row r="21" s="174" customFormat="1" ht="18" customHeight="1" spans="1:9">
      <c r="A21" s="179">
        <v>20126</v>
      </c>
      <c r="B21" s="183" t="s">
        <v>213</v>
      </c>
      <c r="C21" s="180">
        <f t="shared" si="0"/>
        <v>320</v>
      </c>
      <c r="D21" s="181">
        <v>320</v>
      </c>
      <c r="E21" s="182"/>
      <c r="F21" s="180"/>
      <c r="G21" s="180"/>
      <c r="H21" s="180"/>
      <c r="I21" s="180"/>
    </row>
    <row r="22" s="174" customFormat="1" ht="18" customHeight="1" spans="1:9">
      <c r="A22" s="179">
        <v>20128</v>
      </c>
      <c r="B22" s="183" t="s">
        <v>214</v>
      </c>
      <c r="C22" s="180">
        <f t="shared" si="0"/>
        <v>0</v>
      </c>
      <c r="D22" s="181"/>
      <c r="E22" s="182"/>
      <c r="F22" s="180"/>
      <c r="G22" s="180"/>
      <c r="H22" s="180"/>
      <c r="I22" s="180"/>
    </row>
    <row r="23" s="174" customFormat="1" ht="18" customHeight="1" spans="1:9">
      <c r="A23" s="179">
        <v>20129</v>
      </c>
      <c r="B23" s="183" t="s">
        <v>215</v>
      </c>
      <c r="C23" s="180">
        <f t="shared" si="0"/>
        <v>877</v>
      </c>
      <c r="D23" s="181">
        <v>877</v>
      </c>
      <c r="E23" s="182"/>
      <c r="F23" s="180"/>
      <c r="G23" s="180"/>
      <c r="H23" s="180"/>
      <c r="I23" s="180"/>
    </row>
    <row r="24" s="174" customFormat="1" ht="18" customHeight="1" spans="1:9">
      <c r="A24" s="179">
        <v>20131</v>
      </c>
      <c r="B24" s="183" t="s">
        <v>216</v>
      </c>
      <c r="C24" s="180">
        <f t="shared" si="0"/>
        <v>9325</v>
      </c>
      <c r="D24" s="181">
        <v>9325</v>
      </c>
      <c r="E24" s="182"/>
      <c r="F24" s="180"/>
      <c r="G24" s="180"/>
      <c r="H24" s="180"/>
      <c r="I24" s="180"/>
    </row>
    <row r="25" s="174" customFormat="1" ht="18" customHeight="1" spans="1:9">
      <c r="A25" s="179">
        <v>20132</v>
      </c>
      <c r="B25" s="183" t="s">
        <v>217</v>
      </c>
      <c r="C25" s="180">
        <f t="shared" si="0"/>
        <v>1240</v>
      </c>
      <c r="D25" s="181">
        <v>1240</v>
      </c>
      <c r="E25" s="182"/>
      <c r="F25" s="180"/>
      <c r="G25" s="180"/>
      <c r="H25" s="180"/>
      <c r="I25" s="180"/>
    </row>
    <row r="26" s="175" customFormat="1" ht="18" customHeight="1" spans="1:9">
      <c r="A26" s="179">
        <v>20133</v>
      </c>
      <c r="B26" s="183" t="s">
        <v>218</v>
      </c>
      <c r="C26" s="180">
        <f t="shared" si="0"/>
        <v>650</v>
      </c>
      <c r="D26" s="181">
        <v>650</v>
      </c>
      <c r="E26" s="182"/>
      <c r="F26" s="180"/>
      <c r="G26" s="180"/>
      <c r="H26" s="180"/>
      <c r="I26" s="180"/>
    </row>
    <row r="27" s="175" customFormat="1" ht="18" customHeight="1" spans="1:9">
      <c r="A27" s="179">
        <v>20134</v>
      </c>
      <c r="B27" s="183" t="s">
        <v>219</v>
      </c>
      <c r="C27" s="180">
        <f t="shared" si="0"/>
        <v>228</v>
      </c>
      <c r="D27" s="181">
        <v>228</v>
      </c>
      <c r="E27" s="182"/>
      <c r="F27" s="180"/>
      <c r="G27" s="180"/>
      <c r="H27" s="180"/>
      <c r="I27" s="180"/>
    </row>
    <row r="28" s="175" customFormat="1" ht="18" customHeight="1" spans="1:9">
      <c r="A28" s="179">
        <v>20135</v>
      </c>
      <c r="B28" s="183" t="s">
        <v>220</v>
      </c>
      <c r="C28" s="180">
        <f t="shared" si="0"/>
        <v>0</v>
      </c>
      <c r="D28" s="181"/>
      <c r="E28" s="182"/>
      <c r="F28" s="180"/>
      <c r="G28" s="180"/>
      <c r="H28" s="180"/>
      <c r="I28" s="180"/>
    </row>
    <row r="29" s="175" customFormat="1" ht="18" customHeight="1" spans="1:9">
      <c r="A29" s="179">
        <v>20136</v>
      </c>
      <c r="B29" s="183" t="s">
        <v>221</v>
      </c>
      <c r="C29" s="180">
        <f t="shared" si="0"/>
        <v>20</v>
      </c>
      <c r="D29" s="181">
        <v>20</v>
      </c>
      <c r="E29" s="182"/>
      <c r="F29" s="180"/>
      <c r="G29" s="180"/>
      <c r="H29" s="180"/>
      <c r="I29" s="180"/>
    </row>
    <row r="30" s="175" customFormat="1" ht="18" customHeight="1" spans="1:9">
      <c r="A30" s="179">
        <v>20137</v>
      </c>
      <c r="B30" s="179" t="s">
        <v>222</v>
      </c>
      <c r="C30" s="180">
        <f t="shared" si="0"/>
        <v>0</v>
      </c>
      <c r="D30" s="181"/>
      <c r="E30" s="182"/>
      <c r="F30" s="180"/>
      <c r="G30" s="180"/>
      <c r="H30" s="180"/>
      <c r="I30" s="180"/>
    </row>
    <row r="31" s="175" customFormat="1" ht="18" customHeight="1" spans="1:9">
      <c r="A31" s="179">
        <v>20138</v>
      </c>
      <c r="B31" s="179" t="s">
        <v>223</v>
      </c>
      <c r="C31" s="180">
        <f t="shared" si="0"/>
        <v>1456</v>
      </c>
      <c r="D31" s="181">
        <v>1456</v>
      </c>
      <c r="E31" s="182"/>
      <c r="F31" s="180"/>
      <c r="G31" s="180"/>
      <c r="H31" s="180"/>
      <c r="I31" s="180"/>
    </row>
    <row r="32" s="175" customFormat="1" ht="18" customHeight="1" spans="1:9">
      <c r="A32" s="179">
        <v>20199</v>
      </c>
      <c r="B32" s="179" t="s">
        <v>224</v>
      </c>
      <c r="C32" s="180">
        <f t="shared" si="0"/>
        <v>1316</v>
      </c>
      <c r="D32" s="181">
        <v>1316</v>
      </c>
      <c r="E32" s="182"/>
      <c r="F32" s="180"/>
      <c r="G32" s="180"/>
      <c r="H32" s="180"/>
      <c r="I32" s="180"/>
    </row>
    <row r="33" s="176" customFormat="1" ht="18" customHeight="1" spans="1:9">
      <c r="A33" s="178">
        <v>202</v>
      </c>
      <c r="B33" s="68" t="s">
        <v>55</v>
      </c>
      <c r="C33" s="47">
        <f t="shared" si="0"/>
        <v>0</v>
      </c>
      <c r="D33" s="47">
        <f t="shared" ref="D33:I33" si="2">SUM(D34:D35)</f>
        <v>0</v>
      </c>
      <c r="E33" s="47">
        <f t="shared" si="2"/>
        <v>0</v>
      </c>
      <c r="F33" s="47">
        <f t="shared" si="2"/>
        <v>0</v>
      </c>
      <c r="G33" s="47">
        <f t="shared" si="2"/>
        <v>0</v>
      </c>
      <c r="H33" s="47">
        <f t="shared" si="2"/>
        <v>0</v>
      </c>
      <c r="I33" s="47">
        <f t="shared" si="2"/>
        <v>0</v>
      </c>
    </row>
    <row r="34" s="175" customFormat="1" ht="18" customHeight="1" spans="1:9">
      <c r="A34" s="179">
        <v>20205</v>
      </c>
      <c r="B34" s="179" t="s">
        <v>225</v>
      </c>
      <c r="C34" s="180">
        <f t="shared" si="0"/>
        <v>0</v>
      </c>
      <c r="D34" s="180"/>
      <c r="E34" s="182"/>
      <c r="F34" s="180"/>
      <c r="G34" s="180"/>
      <c r="H34" s="180"/>
      <c r="I34" s="180"/>
    </row>
    <row r="35" s="175" customFormat="1" ht="18" customHeight="1" spans="1:9">
      <c r="A35" s="179">
        <v>20299</v>
      </c>
      <c r="B35" s="179" t="s">
        <v>226</v>
      </c>
      <c r="C35" s="180">
        <f t="shared" si="0"/>
        <v>0</v>
      </c>
      <c r="D35" s="180"/>
      <c r="E35" s="182"/>
      <c r="F35" s="180"/>
      <c r="G35" s="180"/>
      <c r="H35" s="180"/>
      <c r="I35" s="180"/>
    </row>
    <row r="36" s="176" customFormat="1" ht="18" customHeight="1" spans="1:9">
      <c r="A36" s="178">
        <v>203</v>
      </c>
      <c r="B36" s="68" t="s">
        <v>56</v>
      </c>
      <c r="C36" s="47">
        <f t="shared" si="0"/>
        <v>47</v>
      </c>
      <c r="D36" s="47">
        <f t="shared" ref="D36:I36" si="3">SUM(D37:D38)</f>
        <v>47</v>
      </c>
      <c r="E36" s="47">
        <f t="shared" si="3"/>
        <v>0</v>
      </c>
      <c r="F36" s="47">
        <f t="shared" si="3"/>
        <v>0</v>
      </c>
      <c r="G36" s="47">
        <f t="shared" si="3"/>
        <v>0</v>
      </c>
      <c r="H36" s="47">
        <f t="shared" si="3"/>
        <v>0</v>
      </c>
      <c r="I36" s="47">
        <f t="shared" si="3"/>
        <v>0</v>
      </c>
    </row>
    <row r="37" ht="18" customHeight="1" spans="1:9">
      <c r="A37" s="184">
        <v>20306</v>
      </c>
      <c r="B37" s="185" t="s">
        <v>227</v>
      </c>
      <c r="C37" s="47">
        <f t="shared" si="0"/>
        <v>47</v>
      </c>
      <c r="D37" s="186">
        <v>47</v>
      </c>
      <c r="E37" s="65"/>
      <c r="F37" s="47"/>
      <c r="G37" s="47"/>
      <c r="H37" s="47"/>
      <c r="I37" s="47"/>
    </row>
    <row r="38" ht="18" customHeight="1" spans="1:9">
      <c r="A38" s="184">
        <v>20399</v>
      </c>
      <c r="B38" s="185" t="s">
        <v>228</v>
      </c>
      <c r="C38" s="47">
        <f t="shared" si="0"/>
        <v>0</v>
      </c>
      <c r="D38" s="47"/>
      <c r="E38" s="65"/>
      <c r="F38" s="47"/>
      <c r="G38" s="47"/>
      <c r="H38" s="47"/>
      <c r="I38" s="47"/>
    </row>
    <row r="39" s="176" customFormat="1" ht="18" customHeight="1" spans="1:9">
      <c r="A39" s="187">
        <v>204</v>
      </c>
      <c r="B39" s="68" t="s">
        <v>57</v>
      </c>
      <c r="C39" s="47">
        <f t="shared" si="0"/>
        <v>4901</v>
      </c>
      <c r="D39" s="47">
        <f>SUM(D40:D50)</f>
        <v>4901</v>
      </c>
      <c r="E39" s="47">
        <f t="shared" ref="D39:I39" si="4">SUM(E40:E50)</f>
        <v>0</v>
      </c>
      <c r="F39" s="47">
        <f t="shared" si="4"/>
        <v>0</v>
      </c>
      <c r="G39" s="47">
        <f t="shared" si="4"/>
        <v>0</v>
      </c>
      <c r="H39" s="47">
        <f t="shared" si="4"/>
        <v>0</v>
      </c>
      <c r="I39" s="47">
        <f t="shared" si="4"/>
        <v>0</v>
      </c>
    </row>
    <row r="40" s="175" customFormat="1" ht="18" customHeight="1" spans="1:9">
      <c r="A40" s="179">
        <v>20401</v>
      </c>
      <c r="B40" s="179" t="s">
        <v>229</v>
      </c>
      <c r="C40" s="180">
        <f t="shared" si="0"/>
        <v>92</v>
      </c>
      <c r="D40" s="188">
        <v>92</v>
      </c>
      <c r="E40" s="182"/>
      <c r="F40" s="180"/>
      <c r="G40" s="180"/>
      <c r="H40" s="180"/>
      <c r="I40" s="180"/>
    </row>
    <row r="41" s="175" customFormat="1" ht="18" customHeight="1" spans="1:9">
      <c r="A41" s="179">
        <v>20402</v>
      </c>
      <c r="B41" s="183" t="s">
        <v>230</v>
      </c>
      <c r="C41" s="180">
        <f t="shared" si="0"/>
        <v>3952</v>
      </c>
      <c r="D41" s="189">
        <v>3952</v>
      </c>
      <c r="E41" s="29"/>
      <c r="F41" s="29"/>
      <c r="G41" s="29"/>
      <c r="H41" s="29"/>
      <c r="I41" s="29"/>
    </row>
    <row r="42" s="175" customFormat="1" ht="18" customHeight="1" spans="1:9">
      <c r="A42" s="179">
        <v>20403</v>
      </c>
      <c r="B42" s="179" t="s">
        <v>231</v>
      </c>
      <c r="C42" s="180">
        <f t="shared" si="0"/>
        <v>0</v>
      </c>
      <c r="D42" s="188"/>
      <c r="E42" s="29"/>
      <c r="F42" s="29"/>
      <c r="G42" s="29"/>
      <c r="H42" s="29"/>
      <c r="I42" s="29"/>
    </row>
    <row r="43" s="175" customFormat="1" ht="18" customHeight="1" spans="1:9">
      <c r="A43" s="179">
        <v>20404</v>
      </c>
      <c r="B43" s="179" t="s">
        <v>232</v>
      </c>
      <c r="C43" s="180">
        <f t="shared" si="0"/>
        <v>148</v>
      </c>
      <c r="D43" s="188">
        <v>148</v>
      </c>
      <c r="E43" s="29"/>
      <c r="F43" s="29"/>
      <c r="G43" s="29"/>
      <c r="H43" s="29"/>
      <c r="I43" s="29"/>
    </row>
    <row r="44" s="175" customFormat="1" ht="18" customHeight="1" spans="1:9">
      <c r="A44" s="179">
        <v>20405</v>
      </c>
      <c r="B44" s="30" t="s">
        <v>233</v>
      </c>
      <c r="C44" s="180">
        <f t="shared" si="0"/>
        <v>238</v>
      </c>
      <c r="D44" s="188">
        <v>238</v>
      </c>
      <c r="E44" s="29"/>
      <c r="F44" s="29"/>
      <c r="G44" s="29"/>
      <c r="H44" s="29"/>
      <c r="I44" s="29"/>
    </row>
    <row r="45" s="175" customFormat="1" ht="18" customHeight="1" spans="1:9">
      <c r="A45" s="179">
        <v>20406</v>
      </c>
      <c r="B45" s="179" t="s">
        <v>234</v>
      </c>
      <c r="C45" s="180">
        <f t="shared" si="0"/>
        <v>391</v>
      </c>
      <c r="D45" s="188">
        <v>391</v>
      </c>
      <c r="E45" s="29"/>
      <c r="F45" s="29"/>
      <c r="G45" s="29"/>
      <c r="H45" s="29"/>
      <c r="I45" s="29"/>
    </row>
    <row r="46" s="175" customFormat="1" ht="18" customHeight="1" spans="1:9">
      <c r="A46" s="179">
        <v>20407</v>
      </c>
      <c r="B46" s="179" t="s">
        <v>235</v>
      </c>
      <c r="C46" s="180">
        <f t="shared" si="0"/>
        <v>80</v>
      </c>
      <c r="D46" s="29">
        <v>80</v>
      </c>
      <c r="E46" s="29"/>
      <c r="F46" s="29"/>
      <c r="G46" s="29"/>
      <c r="H46" s="29"/>
      <c r="I46" s="29"/>
    </row>
    <row r="47" s="175" customFormat="1" ht="18" customHeight="1" spans="1:9">
      <c r="A47" s="179">
        <v>20408</v>
      </c>
      <c r="B47" s="183" t="s">
        <v>236</v>
      </c>
      <c r="C47" s="180">
        <f t="shared" si="0"/>
        <v>0</v>
      </c>
      <c r="D47" s="29"/>
      <c r="E47" s="29"/>
      <c r="F47" s="29"/>
      <c r="G47" s="29"/>
      <c r="H47" s="29"/>
      <c r="I47" s="29"/>
    </row>
    <row r="48" s="175" customFormat="1" ht="18" customHeight="1" spans="1:9">
      <c r="A48" s="179">
        <v>20409</v>
      </c>
      <c r="B48" s="30" t="s">
        <v>237</v>
      </c>
      <c r="C48" s="180">
        <f t="shared" si="0"/>
        <v>0</v>
      </c>
      <c r="D48" s="29"/>
      <c r="E48" s="29"/>
      <c r="F48" s="29"/>
      <c r="G48" s="29"/>
      <c r="H48" s="29"/>
      <c r="I48" s="29"/>
    </row>
    <row r="49" s="175" customFormat="1" ht="18" customHeight="1" spans="1:9">
      <c r="A49" s="179">
        <v>20410</v>
      </c>
      <c r="B49" s="179" t="s">
        <v>238</v>
      </c>
      <c r="C49" s="180">
        <f t="shared" si="0"/>
        <v>0</v>
      </c>
      <c r="D49" s="29"/>
      <c r="E49" s="29"/>
      <c r="F49" s="29"/>
      <c r="G49" s="29"/>
      <c r="H49" s="29"/>
      <c r="I49" s="29"/>
    </row>
    <row r="50" s="175" customFormat="1" ht="18" customHeight="1" spans="1:9">
      <c r="A50" s="179">
        <v>20499</v>
      </c>
      <c r="B50" s="179" t="s">
        <v>239</v>
      </c>
      <c r="C50" s="180">
        <f t="shared" si="0"/>
        <v>0</v>
      </c>
      <c r="D50" s="29"/>
      <c r="E50" s="29"/>
      <c r="F50" s="29"/>
      <c r="G50" s="29"/>
      <c r="H50" s="29"/>
      <c r="I50" s="29"/>
    </row>
    <row r="51" s="176" customFormat="1" ht="18" customHeight="1" spans="1:9">
      <c r="A51" s="187">
        <v>205</v>
      </c>
      <c r="B51" s="68" t="s">
        <v>58</v>
      </c>
      <c r="C51" s="47">
        <f t="shared" si="0"/>
        <v>21713</v>
      </c>
      <c r="D51" s="69">
        <f t="shared" ref="D51:I51" si="5">SUM(D52:D61)</f>
        <v>21713</v>
      </c>
      <c r="E51" s="69">
        <f t="shared" si="5"/>
        <v>0</v>
      </c>
      <c r="F51" s="69">
        <f t="shared" si="5"/>
        <v>0</v>
      </c>
      <c r="G51" s="69">
        <f t="shared" si="5"/>
        <v>0</v>
      </c>
      <c r="H51" s="69">
        <f t="shared" si="5"/>
        <v>0</v>
      </c>
      <c r="I51" s="69">
        <f t="shared" si="5"/>
        <v>0</v>
      </c>
    </row>
    <row r="52" s="175" customFormat="1" ht="18" customHeight="1" spans="1:9">
      <c r="A52" s="179">
        <v>20501</v>
      </c>
      <c r="B52" s="183" t="s">
        <v>240</v>
      </c>
      <c r="C52" s="180">
        <f t="shared" si="0"/>
        <v>615</v>
      </c>
      <c r="D52" s="188">
        <v>615</v>
      </c>
      <c r="E52" s="29"/>
      <c r="F52" s="29"/>
      <c r="G52" s="29"/>
      <c r="H52" s="29"/>
      <c r="I52" s="29"/>
    </row>
    <row r="53" s="175" customFormat="1" ht="18" customHeight="1" spans="1:9">
      <c r="A53" s="179">
        <v>20502</v>
      </c>
      <c r="B53" s="179" t="s">
        <v>241</v>
      </c>
      <c r="C53" s="180">
        <f t="shared" si="0"/>
        <v>19174</v>
      </c>
      <c r="D53" s="188">
        <v>19174</v>
      </c>
      <c r="E53" s="29"/>
      <c r="F53" s="190"/>
      <c r="G53" s="29"/>
      <c r="H53" s="29"/>
      <c r="I53" s="29"/>
    </row>
    <row r="54" s="175" customFormat="1" ht="18" customHeight="1" spans="1:9">
      <c r="A54" s="179">
        <v>20503</v>
      </c>
      <c r="B54" s="179" t="s">
        <v>242</v>
      </c>
      <c r="C54" s="180">
        <f t="shared" si="0"/>
        <v>1328</v>
      </c>
      <c r="D54" s="188">
        <v>1328</v>
      </c>
      <c r="E54" s="29"/>
      <c r="F54" s="29"/>
      <c r="G54" s="29"/>
      <c r="H54" s="29"/>
      <c r="I54" s="29"/>
    </row>
    <row r="55" s="175" customFormat="1" ht="18" customHeight="1" spans="1:9">
      <c r="A55" s="179">
        <v>20504</v>
      </c>
      <c r="B55" s="30" t="s">
        <v>243</v>
      </c>
      <c r="C55" s="180">
        <f t="shared" si="0"/>
        <v>0</v>
      </c>
      <c r="D55" s="188"/>
      <c r="E55" s="29"/>
      <c r="F55" s="29"/>
      <c r="G55" s="29"/>
      <c r="H55" s="29"/>
      <c r="I55" s="29"/>
    </row>
    <row r="56" s="175" customFormat="1" ht="18" customHeight="1" spans="1:9">
      <c r="A56" s="179">
        <v>20505</v>
      </c>
      <c r="B56" s="183" t="s">
        <v>244</v>
      </c>
      <c r="C56" s="180">
        <f t="shared" si="0"/>
        <v>65</v>
      </c>
      <c r="D56" s="188">
        <v>65</v>
      </c>
      <c r="E56" s="29"/>
      <c r="F56" s="29"/>
      <c r="G56" s="29"/>
      <c r="H56" s="29"/>
      <c r="I56" s="29"/>
    </row>
    <row r="57" s="175" customFormat="1" ht="18" customHeight="1" spans="1:9">
      <c r="A57" s="179">
        <v>20506</v>
      </c>
      <c r="B57" s="183" t="s">
        <v>245</v>
      </c>
      <c r="C57" s="180">
        <f t="shared" si="0"/>
        <v>0</v>
      </c>
      <c r="D57" s="191"/>
      <c r="E57" s="29"/>
      <c r="F57" s="29"/>
      <c r="G57" s="29"/>
      <c r="H57" s="29"/>
      <c r="I57" s="29"/>
    </row>
    <row r="58" s="175" customFormat="1" ht="18" customHeight="1" spans="1:9">
      <c r="A58" s="179">
        <v>20507</v>
      </c>
      <c r="B58" s="179" t="s">
        <v>246</v>
      </c>
      <c r="C58" s="180">
        <f t="shared" si="0"/>
        <v>0</v>
      </c>
      <c r="D58" s="192"/>
      <c r="E58" s="29"/>
      <c r="F58" s="29"/>
      <c r="G58" s="29"/>
      <c r="H58" s="29"/>
      <c r="I58" s="29"/>
    </row>
    <row r="59" s="175" customFormat="1" ht="18" customHeight="1" spans="1:9">
      <c r="A59" s="179">
        <v>20508</v>
      </c>
      <c r="B59" s="183" t="s">
        <v>247</v>
      </c>
      <c r="C59" s="180">
        <f t="shared" si="0"/>
        <v>0</v>
      </c>
      <c r="D59" s="191"/>
      <c r="E59" s="29"/>
      <c r="F59" s="29"/>
      <c r="G59" s="29"/>
      <c r="H59" s="29"/>
      <c r="I59" s="29"/>
    </row>
    <row r="60" s="175" customFormat="1" ht="18" customHeight="1" spans="1:9">
      <c r="A60" s="179">
        <v>20509</v>
      </c>
      <c r="B60" s="179" t="s">
        <v>248</v>
      </c>
      <c r="C60" s="180">
        <f t="shared" si="0"/>
        <v>200</v>
      </c>
      <c r="D60" s="188">
        <v>200</v>
      </c>
      <c r="E60" s="29"/>
      <c r="F60" s="29"/>
      <c r="G60" s="29"/>
      <c r="H60" s="29"/>
      <c r="I60" s="29"/>
    </row>
    <row r="61" s="175" customFormat="1" ht="18" customHeight="1" spans="1:9">
      <c r="A61" s="179">
        <v>20599</v>
      </c>
      <c r="B61" s="179" t="s">
        <v>249</v>
      </c>
      <c r="C61" s="180">
        <f t="shared" si="0"/>
        <v>331</v>
      </c>
      <c r="D61" s="29">
        <v>331</v>
      </c>
      <c r="E61" s="29"/>
      <c r="F61" s="29"/>
      <c r="G61" s="29"/>
      <c r="H61" s="29"/>
      <c r="I61" s="29"/>
    </row>
    <row r="62" s="176" customFormat="1" ht="18" customHeight="1" spans="1:9">
      <c r="A62" s="187">
        <v>206</v>
      </c>
      <c r="B62" s="68" t="s">
        <v>59</v>
      </c>
      <c r="C62" s="47">
        <f t="shared" si="0"/>
        <v>1679</v>
      </c>
      <c r="D62" s="69">
        <f t="shared" ref="D62:I62" si="6">SUM(D63:D72)</f>
        <v>1679</v>
      </c>
      <c r="E62" s="69">
        <f t="shared" si="6"/>
        <v>0</v>
      </c>
      <c r="F62" s="69">
        <f t="shared" si="6"/>
        <v>0</v>
      </c>
      <c r="G62" s="69">
        <f t="shared" si="6"/>
        <v>0</v>
      </c>
      <c r="H62" s="69">
        <f t="shared" si="6"/>
        <v>0</v>
      </c>
      <c r="I62" s="69">
        <f t="shared" si="6"/>
        <v>0</v>
      </c>
    </row>
    <row r="63" s="175" customFormat="1" ht="18" customHeight="1" spans="1:9">
      <c r="A63" s="179">
        <v>20601</v>
      </c>
      <c r="B63" s="183" t="s">
        <v>250</v>
      </c>
      <c r="C63" s="180">
        <f t="shared" si="0"/>
        <v>145</v>
      </c>
      <c r="D63" s="188">
        <v>145</v>
      </c>
      <c r="E63" s="190"/>
      <c r="F63" s="190"/>
      <c r="G63" s="29"/>
      <c r="H63" s="29"/>
      <c r="I63" s="29"/>
    </row>
    <row r="64" s="175" customFormat="1" ht="18" customHeight="1" spans="1:9">
      <c r="A64" s="179">
        <v>20602</v>
      </c>
      <c r="B64" s="179" t="s">
        <v>251</v>
      </c>
      <c r="C64" s="180">
        <f t="shared" si="0"/>
        <v>0</v>
      </c>
      <c r="D64" s="188"/>
      <c r="E64" s="190"/>
      <c r="F64" s="190"/>
      <c r="G64" s="29"/>
      <c r="H64" s="29"/>
      <c r="I64" s="29"/>
    </row>
    <row r="65" s="175" customFormat="1" ht="18" customHeight="1" spans="1:9">
      <c r="A65" s="179">
        <v>20603</v>
      </c>
      <c r="B65" s="183" t="s">
        <v>252</v>
      </c>
      <c r="C65" s="180">
        <f t="shared" si="0"/>
        <v>0</v>
      </c>
      <c r="D65" s="188"/>
      <c r="E65" s="190"/>
      <c r="F65" s="190"/>
      <c r="G65" s="29"/>
      <c r="H65" s="29"/>
      <c r="I65" s="29"/>
    </row>
    <row r="66" s="175" customFormat="1" ht="18" customHeight="1" spans="1:9">
      <c r="A66" s="179">
        <v>20604</v>
      </c>
      <c r="B66" s="183" t="s">
        <v>253</v>
      </c>
      <c r="C66" s="180">
        <f t="shared" si="0"/>
        <v>100</v>
      </c>
      <c r="D66" s="188">
        <v>100</v>
      </c>
      <c r="E66" s="190"/>
      <c r="F66" s="190"/>
      <c r="G66" s="29"/>
      <c r="H66" s="29"/>
      <c r="I66" s="29"/>
    </row>
    <row r="67" s="175" customFormat="1" ht="18" customHeight="1" spans="1:9">
      <c r="A67" s="179">
        <v>20605</v>
      </c>
      <c r="B67" s="183" t="s">
        <v>254</v>
      </c>
      <c r="C67" s="180">
        <f t="shared" si="0"/>
        <v>0</v>
      </c>
      <c r="D67" s="188"/>
      <c r="E67" s="190"/>
      <c r="F67" s="190"/>
      <c r="G67" s="29"/>
      <c r="H67" s="29"/>
      <c r="I67" s="29"/>
    </row>
    <row r="68" s="175" customFormat="1" ht="18" customHeight="1" spans="1:9">
      <c r="A68" s="179">
        <v>20606</v>
      </c>
      <c r="B68" s="183" t="s">
        <v>255</v>
      </c>
      <c r="C68" s="180">
        <f t="shared" si="0"/>
        <v>0</v>
      </c>
      <c r="D68" s="188"/>
      <c r="E68" s="190"/>
      <c r="F68" s="190"/>
      <c r="G68" s="29"/>
      <c r="H68" s="29"/>
      <c r="I68" s="29"/>
    </row>
    <row r="69" s="175" customFormat="1" ht="18" customHeight="1" spans="1:9">
      <c r="A69" s="179">
        <v>20607</v>
      </c>
      <c r="B69" s="179" t="s">
        <v>256</v>
      </c>
      <c r="C69" s="180">
        <f t="shared" si="0"/>
        <v>140</v>
      </c>
      <c r="D69" s="188">
        <v>140</v>
      </c>
      <c r="E69" s="190"/>
      <c r="F69" s="190"/>
      <c r="G69" s="29"/>
      <c r="H69" s="29"/>
      <c r="I69" s="29"/>
    </row>
    <row r="70" s="175" customFormat="1" ht="18" customHeight="1" spans="1:9">
      <c r="A70" s="179">
        <v>20608</v>
      </c>
      <c r="B70" s="179" t="s">
        <v>257</v>
      </c>
      <c r="C70" s="180">
        <f t="shared" ref="C70:C133" si="7">SUM(D70:I70)</f>
        <v>0</v>
      </c>
      <c r="D70" s="192"/>
      <c r="E70" s="190"/>
      <c r="F70" s="190"/>
      <c r="G70" s="29"/>
      <c r="H70" s="29"/>
      <c r="I70" s="29"/>
    </row>
    <row r="71" s="175" customFormat="1" ht="18" customHeight="1" spans="1:9">
      <c r="A71" s="179">
        <v>20609</v>
      </c>
      <c r="B71" s="30" t="s">
        <v>258</v>
      </c>
      <c r="C71" s="180">
        <f t="shared" si="7"/>
        <v>0</v>
      </c>
      <c r="D71" s="188"/>
      <c r="E71" s="190"/>
      <c r="F71" s="190"/>
      <c r="G71" s="29"/>
      <c r="H71" s="29"/>
      <c r="I71" s="29"/>
    </row>
    <row r="72" s="175" customFormat="1" ht="18" customHeight="1" spans="1:9">
      <c r="A72" s="179">
        <v>20699</v>
      </c>
      <c r="B72" s="179" t="s">
        <v>259</v>
      </c>
      <c r="C72" s="180">
        <f t="shared" si="7"/>
        <v>1294</v>
      </c>
      <c r="D72" s="188">
        <v>1294</v>
      </c>
      <c r="E72" s="190"/>
      <c r="F72" s="190"/>
      <c r="G72" s="29"/>
      <c r="H72" s="29"/>
      <c r="I72" s="29"/>
    </row>
    <row r="73" s="176" customFormat="1" ht="18" customHeight="1" spans="1:9">
      <c r="A73" s="187">
        <v>207</v>
      </c>
      <c r="B73" s="68" t="s">
        <v>60</v>
      </c>
      <c r="C73" s="47">
        <f t="shared" si="7"/>
        <v>1480</v>
      </c>
      <c r="D73" s="69">
        <f t="shared" ref="D73:I73" si="8">SUM(D74:D79)</f>
        <v>1480</v>
      </c>
      <c r="E73" s="69">
        <f t="shared" si="8"/>
        <v>0</v>
      </c>
      <c r="F73" s="69">
        <f t="shared" si="8"/>
        <v>0</v>
      </c>
      <c r="G73" s="69">
        <f t="shared" si="8"/>
        <v>0</v>
      </c>
      <c r="H73" s="69">
        <f t="shared" si="8"/>
        <v>0</v>
      </c>
      <c r="I73" s="69">
        <f t="shared" si="8"/>
        <v>0</v>
      </c>
    </row>
    <row r="74" s="175" customFormat="1" ht="18" customHeight="1" spans="1:9">
      <c r="A74" s="179">
        <v>20701</v>
      </c>
      <c r="B74" s="30" t="s">
        <v>260</v>
      </c>
      <c r="C74" s="180">
        <f t="shared" si="7"/>
        <v>433</v>
      </c>
      <c r="D74" s="190">
        <v>433</v>
      </c>
      <c r="E74" s="29"/>
      <c r="F74" s="29"/>
      <c r="G74" s="29"/>
      <c r="H74" s="29"/>
      <c r="I74" s="29"/>
    </row>
    <row r="75" s="175" customFormat="1" ht="18" customHeight="1" spans="1:9">
      <c r="A75" s="179">
        <v>20702</v>
      </c>
      <c r="B75" s="30" t="s">
        <v>261</v>
      </c>
      <c r="C75" s="180">
        <f t="shared" si="7"/>
        <v>671</v>
      </c>
      <c r="D75" s="190">
        <v>671</v>
      </c>
      <c r="E75" s="29"/>
      <c r="F75" s="29"/>
      <c r="G75" s="29"/>
      <c r="H75" s="29"/>
      <c r="I75" s="29"/>
    </row>
    <row r="76" s="175" customFormat="1" ht="18" customHeight="1" spans="1:9">
      <c r="A76" s="179">
        <v>20703</v>
      </c>
      <c r="B76" s="30" t="s">
        <v>262</v>
      </c>
      <c r="C76" s="180">
        <f t="shared" si="7"/>
        <v>150</v>
      </c>
      <c r="D76" s="190">
        <v>150</v>
      </c>
      <c r="E76" s="29"/>
      <c r="F76" s="29"/>
      <c r="G76" s="29"/>
      <c r="H76" s="29"/>
      <c r="I76" s="29"/>
    </row>
    <row r="77" s="175" customFormat="1" ht="18" customHeight="1" spans="1:9">
      <c r="A77" s="179">
        <v>20706</v>
      </c>
      <c r="B77" s="30" t="s">
        <v>263</v>
      </c>
      <c r="C77" s="180">
        <f t="shared" si="7"/>
        <v>0</v>
      </c>
      <c r="D77" s="190"/>
      <c r="E77" s="29"/>
      <c r="F77" s="29"/>
      <c r="G77" s="29"/>
      <c r="H77" s="29"/>
      <c r="I77" s="29"/>
    </row>
    <row r="78" s="175" customFormat="1" ht="18" customHeight="1" spans="1:9">
      <c r="A78" s="179">
        <v>20708</v>
      </c>
      <c r="B78" s="30" t="s">
        <v>264</v>
      </c>
      <c r="C78" s="180">
        <f t="shared" si="7"/>
        <v>226</v>
      </c>
      <c r="D78" s="190">
        <v>226</v>
      </c>
      <c r="E78" s="29"/>
      <c r="F78" s="29"/>
      <c r="G78" s="29"/>
      <c r="H78" s="29"/>
      <c r="I78" s="29"/>
    </row>
    <row r="79" s="175" customFormat="1" ht="18" customHeight="1" spans="1:9">
      <c r="A79" s="179">
        <v>20799</v>
      </c>
      <c r="B79" s="30" t="s">
        <v>265</v>
      </c>
      <c r="C79" s="180">
        <f t="shared" si="7"/>
        <v>0</v>
      </c>
      <c r="D79" s="190"/>
      <c r="E79" s="29"/>
      <c r="F79" s="29"/>
      <c r="G79" s="29"/>
      <c r="H79" s="29"/>
      <c r="I79" s="29"/>
    </row>
    <row r="80" s="176" customFormat="1" ht="18" customHeight="1" spans="1:9">
      <c r="A80" s="187">
        <v>208</v>
      </c>
      <c r="B80" s="68" t="s">
        <v>61</v>
      </c>
      <c r="C80" s="47">
        <f t="shared" si="7"/>
        <v>34901</v>
      </c>
      <c r="D80" s="69">
        <f t="shared" ref="D80:I80" si="9">SUM(D81:D101)</f>
        <v>34901</v>
      </c>
      <c r="E80" s="69">
        <f t="shared" si="9"/>
        <v>0</v>
      </c>
      <c r="F80" s="69">
        <f t="shared" si="9"/>
        <v>0</v>
      </c>
      <c r="G80" s="69">
        <f t="shared" si="9"/>
        <v>0</v>
      </c>
      <c r="H80" s="69">
        <f t="shared" si="9"/>
        <v>0</v>
      </c>
      <c r="I80" s="69">
        <f t="shared" si="9"/>
        <v>0</v>
      </c>
    </row>
    <row r="81" s="175" customFormat="1" ht="18" customHeight="1" spans="1:9">
      <c r="A81" s="179">
        <v>20801</v>
      </c>
      <c r="B81" s="30" t="s">
        <v>266</v>
      </c>
      <c r="C81" s="180">
        <f t="shared" si="7"/>
        <v>759</v>
      </c>
      <c r="D81" s="190">
        <v>759</v>
      </c>
      <c r="E81" s="190"/>
      <c r="F81" s="190"/>
      <c r="G81" s="29"/>
      <c r="H81" s="29"/>
      <c r="I81" s="29"/>
    </row>
    <row r="82" s="175" customFormat="1" ht="18" customHeight="1" spans="1:9">
      <c r="A82" s="179">
        <v>20802</v>
      </c>
      <c r="B82" s="30" t="s">
        <v>267</v>
      </c>
      <c r="C82" s="180">
        <f t="shared" si="7"/>
        <v>880</v>
      </c>
      <c r="D82" s="190">
        <v>880</v>
      </c>
      <c r="E82" s="190"/>
      <c r="F82" s="190"/>
      <c r="G82" s="29"/>
      <c r="H82" s="29"/>
      <c r="I82" s="29"/>
    </row>
    <row r="83" s="175" customFormat="1" ht="18" customHeight="1" spans="1:9">
      <c r="A83" s="179">
        <v>20804</v>
      </c>
      <c r="B83" s="30" t="s">
        <v>268</v>
      </c>
      <c r="C83" s="180">
        <f t="shared" si="7"/>
        <v>0</v>
      </c>
      <c r="D83" s="190"/>
      <c r="E83" s="190"/>
      <c r="F83" s="190"/>
      <c r="G83" s="29"/>
      <c r="H83" s="29"/>
      <c r="I83" s="29"/>
    </row>
    <row r="84" s="175" customFormat="1" ht="18" customHeight="1" spans="1:9">
      <c r="A84" s="179">
        <v>20805</v>
      </c>
      <c r="B84" s="30" t="s">
        <v>269</v>
      </c>
      <c r="C84" s="180">
        <f t="shared" si="7"/>
        <v>8403</v>
      </c>
      <c r="D84" s="190">
        <v>8403</v>
      </c>
      <c r="E84" s="190"/>
      <c r="F84" s="190"/>
      <c r="G84" s="29"/>
      <c r="H84" s="29"/>
      <c r="I84" s="29"/>
    </row>
    <row r="85" s="175" customFormat="1" ht="18" customHeight="1" spans="1:9">
      <c r="A85" s="179">
        <v>20806</v>
      </c>
      <c r="B85" s="30" t="s">
        <v>270</v>
      </c>
      <c r="C85" s="180">
        <f t="shared" si="7"/>
        <v>0</v>
      </c>
      <c r="D85" s="190"/>
      <c r="E85" s="190"/>
      <c r="F85" s="190"/>
      <c r="G85" s="29"/>
      <c r="H85" s="29"/>
      <c r="I85" s="29"/>
    </row>
    <row r="86" s="175" customFormat="1" ht="18" customHeight="1" spans="1:9">
      <c r="A86" s="179">
        <v>20807</v>
      </c>
      <c r="B86" s="30" t="s">
        <v>271</v>
      </c>
      <c r="C86" s="180">
        <f t="shared" si="7"/>
        <v>1532</v>
      </c>
      <c r="D86" s="194">
        <v>1532</v>
      </c>
      <c r="E86" s="190"/>
      <c r="F86" s="190"/>
      <c r="G86" s="29"/>
      <c r="H86" s="29"/>
      <c r="I86" s="29"/>
    </row>
    <row r="87" s="175" customFormat="1" ht="18" customHeight="1" spans="1:9">
      <c r="A87" s="179">
        <v>20808</v>
      </c>
      <c r="B87" s="30" t="s">
        <v>272</v>
      </c>
      <c r="C87" s="180">
        <f t="shared" si="7"/>
        <v>2422</v>
      </c>
      <c r="D87" s="190">
        <v>2422</v>
      </c>
      <c r="E87" s="190"/>
      <c r="F87" s="190"/>
      <c r="G87" s="29"/>
      <c r="H87" s="29"/>
      <c r="I87" s="29"/>
    </row>
    <row r="88" s="175" customFormat="1" ht="18" customHeight="1" spans="1:9">
      <c r="A88" s="179">
        <v>20809</v>
      </c>
      <c r="B88" s="30" t="s">
        <v>273</v>
      </c>
      <c r="C88" s="180">
        <f t="shared" si="7"/>
        <v>704</v>
      </c>
      <c r="D88" s="190">
        <v>704</v>
      </c>
      <c r="E88" s="190"/>
      <c r="F88" s="190"/>
      <c r="G88" s="29"/>
      <c r="H88" s="29"/>
      <c r="I88" s="29"/>
    </row>
    <row r="89" s="175" customFormat="1" ht="18" customHeight="1" spans="1:9">
      <c r="A89" s="179">
        <v>20810</v>
      </c>
      <c r="B89" s="30" t="s">
        <v>274</v>
      </c>
      <c r="C89" s="180">
        <f t="shared" si="7"/>
        <v>120</v>
      </c>
      <c r="D89" s="190">
        <v>120</v>
      </c>
      <c r="E89" s="190"/>
      <c r="F89" s="190"/>
      <c r="G89" s="29"/>
      <c r="H89" s="29"/>
      <c r="I89" s="29"/>
    </row>
    <row r="90" s="175" customFormat="1" ht="18" customHeight="1" spans="1:9">
      <c r="A90" s="179">
        <v>20811</v>
      </c>
      <c r="B90" s="30" t="s">
        <v>275</v>
      </c>
      <c r="C90" s="180">
        <f t="shared" si="7"/>
        <v>355</v>
      </c>
      <c r="D90" s="194">
        <v>355</v>
      </c>
      <c r="E90" s="190"/>
      <c r="F90" s="190"/>
      <c r="G90" s="29"/>
      <c r="H90" s="29"/>
      <c r="I90" s="29"/>
    </row>
    <row r="91" s="175" customFormat="1" ht="18" customHeight="1" spans="1:9">
      <c r="A91" s="179">
        <v>20816</v>
      </c>
      <c r="B91" s="30" t="s">
        <v>276</v>
      </c>
      <c r="C91" s="180">
        <f t="shared" si="7"/>
        <v>55</v>
      </c>
      <c r="D91" s="190">
        <v>55</v>
      </c>
      <c r="E91" s="190"/>
      <c r="F91" s="190"/>
      <c r="G91" s="29"/>
      <c r="H91" s="29"/>
      <c r="I91" s="29"/>
    </row>
    <row r="92" s="175" customFormat="1" ht="18" customHeight="1" spans="1:9">
      <c r="A92" s="179">
        <v>20819</v>
      </c>
      <c r="B92" s="30" t="s">
        <v>277</v>
      </c>
      <c r="C92" s="180">
        <f t="shared" si="7"/>
        <v>7994</v>
      </c>
      <c r="D92" s="194">
        <v>7994</v>
      </c>
      <c r="E92" s="190"/>
      <c r="F92" s="190"/>
      <c r="G92" s="29"/>
      <c r="H92" s="29"/>
      <c r="I92" s="29"/>
    </row>
    <row r="93" s="175" customFormat="1" ht="18" customHeight="1" spans="1:9">
      <c r="A93" s="179">
        <v>20820</v>
      </c>
      <c r="B93" s="30" t="s">
        <v>278</v>
      </c>
      <c r="C93" s="180">
        <f t="shared" si="7"/>
        <v>18</v>
      </c>
      <c r="D93" s="190">
        <v>18</v>
      </c>
      <c r="E93" s="190"/>
      <c r="F93" s="190"/>
      <c r="G93" s="29"/>
      <c r="H93" s="29"/>
      <c r="I93" s="29"/>
    </row>
    <row r="94" s="175" customFormat="1" ht="18" customHeight="1" spans="1:9">
      <c r="A94" s="179">
        <v>20821</v>
      </c>
      <c r="B94" s="30" t="s">
        <v>279</v>
      </c>
      <c r="C94" s="180">
        <f t="shared" si="7"/>
        <v>72</v>
      </c>
      <c r="D94" s="190">
        <v>72</v>
      </c>
      <c r="E94" s="190"/>
      <c r="F94" s="190"/>
      <c r="G94" s="29"/>
      <c r="H94" s="29"/>
      <c r="I94" s="29"/>
    </row>
    <row r="95" s="175" customFormat="1" ht="18" customHeight="1" spans="1:9">
      <c r="A95" s="179">
        <v>20824</v>
      </c>
      <c r="B95" s="30" t="s">
        <v>280</v>
      </c>
      <c r="C95" s="180">
        <f t="shared" si="7"/>
        <v>0</v>
      </c>
      <c r="D95" s="190"/>
      <c r="E95" s="190"/>
      <c r="F95" s="190"/>
      <c r="G95" s="29"/>
      <c r="H95" s="29"/>
      <c r="I95" s="29"/>
    </row>
    <row r="96" s="175" customFormat="1" ht="18" customHeight="1" spans="1:9">
      <c r="A96" s="179">
        <v>20825</v>
      </c>
      <c r="B96" s="30" t="s">
        <v>281</v>
      </c>
      <c r="C96" s="180">
        <f t="shared" si="7"/>
        <v>560</v>
      </c>
      <c r="D96" s="190">
        <v>560</v>
      </c>
      <c r="E96" s="190"/>
      <c r="F96" s="190"/>
      <c r="G96" s="29"/>
      <c r="H96" s="29"/>
      <c r="I96" s="29"/>
    </row>
    <row r="97" s="175" customFormat="1" ht="18" customHeight="1" spans="1:9">
      <c r="A97" s="179">
        <v>20826</v>
      </c>
      <c r="B97" s="30" t="s">
        <v>282</v>
      </c>
      <c r="C97" s="180">
        <f t="shared" si="7"/>
        <v>1346</v>
      </c>
      <c r="D97" s="190">
        <v>1346</v>
      </c>
      <c r="E97" s="190"/>
      <c r="F97" s="190"/>
      <c r="G97" s="29"/>
      <c r="H97" s="29"/>
      <c r="I97" s="29"/>
    </row>
    <row r="98" s="175" customFormat="1" ht="18" customHeight="1" spans="1:9">
      <c r="A98" s="179">
        <v>20827</v>
      </c>
      <c r="B98" s="30" t="s">
        <v>283</v>
      </c>
      <c r="C98" s="180">
        <f t="shared" si="7"/>
        <v>3562</v>
      </c>
      <c r="D98" s="190">
        <v>3562</v>
      </c>
      <c r="E98" s="190"/>
      <c r="F98" s="190"/>
      <c r="G98" s="29"/>
      <c r="H98" s="29"/>
      <c r="I98" s="29"/>
    </row>
    <row r="99" s="175" customFormat="1" ht="18" customHeight="1" spans="1:9">
      <c r="A99" s="179">
        <v>20828</v>
      </c>
      <c r="B99" s="31" t="s">
        <v>284</v>
      </c>
      <c r="C99" s="180">
        <f t="shared" si="7"/>
        <v>470</v>
      </c>
      <c r="D99" s="190">
        <v>470</v>
      </c>
      <c r="E99" s="190"/>
      <c r="F99" s="190"/>
      <c r="G99" s="29"/>
      <c r="H99" s="29"/>
      <c r="I99" s="29"/>
    </row>
    <row r="100" s="175" customFormat="1" ht="18" customHeight="1" spans="1:9">
      <c r="A100" s="179">
        <v>20830</v>
      </c>
      <c r="B100" s="30" t="s">
        <v>285</v>
      </c>
      <c r="C100" s="180">
        <f t="shared" si="7"/>
        <v>668</v>
      </c>
      <c r="D100" s="190">
        <v>668</v>
      </c>
      <c r="E100" s="190"/>
      <c r="F100" s="190"/>
      <c r="G100" s="29"/>
      <c r="H100" s="29"/>
      <c r="I100" s="29"/>
    </row>
    <row r="101" s="175" customFormat="1" ht="18" customHeight="1" spans="1:9">
      <c r="A101" s="179">
        <v>20899</v>
      </c>
      <c r="B101" s="30" t="s">
        <v>286</v>
      </c>
      <c r="C101" s="180">
        <f t="shared" si="7"/>
        <v>4981</v>
      </c>
      <c r="D101" s="190">
        <v>4981</v>
      </c>
      <c r="E101" s="190"/>
      <c r="F101" s="190"/>
      <c r="G101" s="29"/>
      <c r="H101" s="29"/>
      <c r="I101" s="29"/>
    </row>
    <row r="102" s="176" customFormat="1" ht="18" customHeight="1" spans="1:9">
      <c r="A102" s="187">
        <v>210</v>
      </c>
      <c r="B102" s="68" t="s">
        <v>62</v>
      </c>
      <c r="C102" s="47">
        <f t="shared" si="7"/>
        <v>14870</v>
      </c>
      <c r="D102" s="69">
        <f t="shared" ref="D102:I102" si="10">SUM(D103:D115)</f>
        <v>14870</v>
      </c>
      <c r="E102" s="69">
        <f t="shared" si="10"/>
        <v>0</v>
      </c>
      <c r="F102" s="69">
        <f t="shared" si="10"/>
        <v>0</v>
      </c>
      <c r="G102" s="69">
        <f t="shared" si="10"/>
        <v>0</v>
      </c>
      <c r="H102" s="69">
        <f t="shared" si="10"/>
        <v>0</v>
      </c>
      <c r="I102" s="69">
        <f t="shared" si="10"/>
        <v>0</v>
      </c>
    </row>
    <row r="103" s="175" customFormat="1" ht="18" customHeight="1" spans="1:9">
      <c r="A103" s="179">
        <v>21001</v>
      </c>
      <c r="B103" s="30" t="s">
        <v>287</v>
      </c>
      <c r="C103" s="180">
        <f t="shared" si="7"/>
        <v>730</v>
      </c>
      <c r="D103" s="190">
        <v>730</v>
      </c>
      <c r="E103" s="190"/>
      <c r="F103" s="190"/>
      <c r="G103" s="29"/>
      <c r="H103" s="29"/>
      <c r="I103" s="29"/>
    </row>
    <row r="104" s="175" customFormat="1" ht="18" customHeight="1" spans="1:9">
      <c r="A104" s="179">
        <v>21002</v>
      </c>
      <c r="B104" s="30" t="s">
        <v>288</v>
      </c>
      <c r="C104" s="180">
        <f t="shared" si="7"/>
        <v>2568</v>
      </c>
      <c r="D104" s="190">
        <v>2568</v>
      </c>
      <c r="E104" s="190"/>
      <c r="F104" s="190"/>
      <c r="G104" s="29"/>
      <c r="H104" s="29"/>
      <c r="I104" s="29"/>
    </row>
    <row r="105" s="175" customFormat="1" ht="18" customHeight="1" spans="1:9">
      <c r="A105" s="179">
        <v>21003</v>
      </c>
      <c r="B105" s="30" t="s">
        <v>289</v>
      </c>
      <c r="C105" s="180">
        <f t="shared" si="7"/>
        <v>923</v>
      </c>
      <c r="D105" s="190">
        <v>923</v>
      </c>
      <c r="E105" s="190"/>
      <c r="F105" s="190"/>
      <c r="G105" s="29"/>
      <c r="H105" s="29"/>
      <c r="I105" s="29"/>
    </row>
    <row r="106" s="175" customFormat="1" ht="18" customHeight="1" spans="1:9">
      <c r="A106" s="179">
        <v>21004</v>
      </c>
      <c r="B106" s="30" t="s">
        <v>290</v>
      </c>
      <c r="C106" s="180">
        <f t="shared" si="7"/>
        <v>1089</v>
      </c>
      <c r="D106" s="190">
        <v>1089</v>
      </c>
      <c r="E106" s="190"/>
      <c r="F106" s="190"/>
      <c r="G106" s="29"/>
      <c r="H106" s="29"/>
      <c r="I106" s="29"/>
    </row>
    <row r="107" s="175" customFormat="1" ht="18" customHeight="1" spans="1:9">
      <c r="A107" s="179">
        <v>21006</v>
      </c>
      <c r="B107" s="30" t="s">
        <v>291</v>
      </c>
      <c r="C107" s="180">
        <f t="shared" si="7"/>
        <v>125</v>
      </c>
      <c r="D107" s="188">
        <v>125</v>
      </c>
      <c r="E107" s="190"/>
      <c r="F107" s="190"/>
      <c r="G107" s="29"/>
      <c r="H107" s="29"/>
      <c r="I107" s="29"/>
    </row>
    <row r="108" s="175" customFormat="1" ht="18" customHeight="1" spans="1:9">
      <c r="A108" s="179">
        <v>21007</v>
      </c>
      <c r="B108" s="30" t="s">
        <v>292</v>
      </c>
      <c r="C108" s="180">
        <f t="shared" si="7"/>
        <v>190</v>
      </c>
      <c r="D108" s="188">
        <v>190</v>
      </c>
      <c r="E108" s="190"/>
      <c r="F108" s="190"/>
      <c r="G108" s="29"/>
      <c r="H108" s="29"/>
      <c r="I108" s="29"/>
    </row>
    <row r="109" s="175" customFormat="1" ht="18" customHeight="1" spans="1:9">
      <c r="A109" s="179">
        <v>21011</v>
      </c>
      <c r="B109" s="30" t="s">
        <v>293</v>
      </c>
      <c r="C109" s="180">
        <f t="shared" si="7"/>
        <v>3940</v>
      </c>
      <c r="D109" s="188">
        <v>3940</v>
      </c>
      <c r="E109" s="190"/>
      <c r="F109" s="190"/>
      <c r="G109" s="29"/>
      <c r="H109" s="29"/>
      <c r="I109" s="29"/>
    </row>
    <row r="110" s="175" customFormat="1" ht="18" customHeight="1" spans="1:9">
      <c r="A110" s="179">
        <v>21012</v>
      </c>
      <c r="B110" s="30" t="s">
        <v>294</v>
      </c>
      <c r="C110" s="180">
        <f t="shared" si="7"/>
        <v>4547</v>
      </c>
      <c r="D110" s="188">
        <v>4547</v>
      </c>
      <c r="E110" s="190"/>
      <c r="F110" s="190"/>
      <c r="G110" s="29"/>
      <c r="H110" s="29"/>
      <c r="I110" s="29"/>
    </row>
    <row r="111" s="175" customFormat="1" ht="18" customHeight="1" spans="1:9">
      <c r="A111" s="179">
        <v>21013</v>
      </c>
      <c r="B111" s="30" t="s">
        <v>295</v>
      </c>
      <c r="C111" s="180">
        <f t="shared" si="7"/>
        <v>18</v>
      </c>
      <c r="D111" s="195">
        <v>18</v>
      </c>
      <c r="E111" s="190"/>
      <c r="F111" s="190"/>
      <c r="G111" s="29"/>
      <c r="H111" s="29"/>
      <c r="I111" s="29"/>
    </row>
    <row r="112" s="175" customFormat="1" ht="18" customHeight="1" spans="1:9">
      <c r="A112" s="179">
        <v>21014</v>
      </c>
      <c r="B112" s="30" t="s">
        <v>296</v>
      </c>
      <c r="C112" s="180">
        <f t="shared" si="7"/>
        <v>118</v>
      </c>
      <c r="D112" s="194">
        <v>118</v>
      </c>
      <c r="E112" s="190"/>
      <c r="F112" s="190"/>
      <c r="G112" s="29"/>
      <c r="H112" s="29"/>
      <c r="I112" s="29"/>
    </row>
    <row r="113" s="175" customFormat="1" ht="18" customHeight="1" spans="1:9">
      <c r="A113" s="179">
        <v>21015</v>
      </c>
      <c r="B113" s="30" t="s">
        <v>297</v>
      </c>
      <c r="C113" s="180">
        <f t="shared" si="7"/>
        <v>146</v>
      </c>
      <c r="D113" s="194">
        <v>146</v>
      </c>
      <c r="E113" s="190"/>
      <c r="F113" s="190"/>
      <c r="G113" s="29"/>
      <c r="H113" s="29"/>
      <c r="I113" s="29"/>
    </row>
    <row r="114" s="175" customFormat="1" ht="18" customHeight="1" spans="1:9">
      <c r="A114" s="179">
        <v>21016</v>
      </c>
      <c r="B114" s="30" t="s">
        <v>298</v>
      </c>
      <c r="C114" s="180">
        <f t="shared" si="7"/>
        <v>5</v>
      </c>
      <c r="D114" s="190">
        <v>5</v>
      </c>
      <c r="E114" s="190"/>
      <c r="F114" s="190"/>
      <c r="G114" s="29"/>
      <c r="H114" s="29"/>
      <c r="I114" s="29"/>
    </row>
    <row r="115" s="175" customFormat="1" ht="18" customHeight="1" spans="1:9">
      <c r="A115" s="179">
        <v>21099</v>
      </c>
      <c r="B115" s="30" t="s">
        <v>299</v>
      </c>
      <c r="C115" s="180">
        <f t="shared" si="7"/>
        <v>471</v>
      </c>
      <c r="D115" s="190">
        <v>471</v>
      </c>
      <c r="E115" s="190"/>
      <c r="F115" s="190"/>
      <c r="G115" s="29"/>
      <c r="H115" s="29"/>
      <c r="I115" s="29"/>
    </row>
    <row r="116" s="176" customFormat="1" ht="18" customHeight="1" spans="1:9">
      <c r="A116" s="187">
        <v>211</v>
      </c>
      <c r="B116" s="68" t="s">
        <v>63</v>
      </c>
      <c r="C116" s="47">
        <f t="shared" si="7"/>
        <v>5440</v>
      </c>
      <c r="D116" s="69">
        <f t="shared" ref="D116:I116" si="11">SUM(D117:D131)</f>
        <v>5440</v>
      </c>
      <c r="E116" s="69">
        <f t="shared" si="11"/>
        <v>0</v>
      </c>
      <c r="F116" s="69">
        <f t="shared" si="11"/>
        <v>0</v>
      </c>
      <c r="G116" s="69">
        <f t="shared" si="11"/>
        <v>0</v>
      </c>
      <c r="H116" s="69">
        <f t="shared" si="11"/>
        <v>0</v>
      </c>
      <c r="I116" s="69">
        <f t="shared" si="11"/>
        <v>0</v>
      </c>
    </row>
    <row r="117" s="175" customFormat="1" ht="18" customHeight="1" spans="1:9">
      <c r="A117" s="179">
        <v>21101</v>
      </c>
      <c r="B117" s="30" t="s">
        <v>300</v>
      </c>
      <c r="C117" s="180">
        <f t="shared" si="7"/>
        <v>536</v>
      </c>
      <c r="D117" s="190">
        <v>536</v>
      </c>
      <c r="E117" s="190"/>
      <c r="F117" s="29"/>
      <c r="G117" s="29"/>
      <c r="H117" s="29"/>
      <c r="I117" s="29"/>
    </row>
    <row r="118" s="175" customFormat="1" ht="18" customHeight="1" spans="1:9">
      <c r="A118" s="179">
        <v>21102</v>
      </c>
      <c r="B118" s="30" t="s">
        <v>301</v>
      </c>
      <c r="C118" s="180">
        <f t="shared" si="7"/>
        <v>0</v>
      </c>
      <c r="D118" s="190"/>
      <c r="E118" s="190"/>
      <c r="F118" s="29"/>
      <c r="G118" s="29"/>
      <c r="H118" s="29"/>
      <c r="I118" s="29"/>
    </row>
    <row r="119" s="175" customFormat="1" ht="18" customHeight="1" spans="1:9">
      <c r="A119" s="179">
        <v>21103</v>
      </c>
      <c r="B119" s="30" t="s">
        <v>302</v>
      </c>
      <c r="C119" s="180">
        <f t="shared" si="7"/>
        <v>0</v>
      </c>
      <c r="D119" s="190"/>
      <c r="E119" s="190"/>
      <c r="F119" s="29"/>
      <c r="G119" s="29"/>
      <c r="H119" s="29"/>
      <c r="I119" s="29"/>
    </row>
    <row r="120" s="175" customFormat="1" ht="18" customHeight="1" spans="1:9">
      <c r="A120" s="179">
        <v>21104</v>
      </c>
      <c r="B120" s="30" t="s">
        <v>303</v>
      </c>
      <c r="C120" s="180">
        <f t="shared" si="7"/>
        <v>1875</v>
      </c>
      <c r="D120" s="190">
        <v>1875</v>
      </c>
      <c r="E120" s="190"/>
      <c r="F120" s="29"/>
      <c r="G120" s="29"/>
      <c r="H120" s="29"/>
      <c r="I120" s="29"/>
    </row>
    <row r="121" s="175" customFormat="1" ht="18" customHeight="1" spans="1:9">
      <c r="A121" s="179">
        <v>21105</v>
      </c>
      <c r="B121" s="30" t="s">
        <v>304</v>
      </c>
      <c r="C121" s="180">
        <f t="shared" si="7"/>
        <v>0</v>
      </c>
      <c r="D121" s="190"/>
      <c r="E121" s="190"/>
      <c r="F121" s="29"/>
      <c r="G121" s="29"/>
      <c r="H121" s="29"/>
      <c r="I121" s="29"/>
    </row>
    <row r="122" s="175" customFormat="1" ht="18" customHeight="1" spans="1:9">
      <c r="A122" s="179">
        <v>21106</v>
      </c>
      <c r="B122" s="30" t="s">
        <v>305</v>
      </c>
      <c r="C122" s="180">
        <f t="shared" si="7"/>
        <v>0</v>
      </c>
      <c r="D122" s="190"/>
      <c r="E122" s="190"/>
      <c r="F122" s="29"/>
      <c r="G122" s="29"/>
      <c r="H122" s="29"/>
      <c r="I122" s="29"/>
    </row>
    <row r="123" s="175" customFormat="1" ht="18" customHeight="1" spans="1:9">
      <c r="A123" s="179">
        <v>21107</v>
      </c>
      <c r="B123" s="30" t="s">
        <v>306</v>
      </c>
      <c r="C123" s="180">
        <f t="shared" si="7"/>
        <v>0</v>
      </c>
      <c r="D123" s="190"/>
      <c r="E123" s="190"/>
      <c r="F123" s="29"/>
      <c r="G123" s="29"/>
      <c r="H123" s="29"/>
      <c r="I123" s="29"/>
    </row>
    <row r="124" s="175" customFormat="1" ht="18" customHeight="1" spans="1:9">
      <c r="A124" s="179">
        <v>21108</v>
      </c>
      <c r="B124" s="30" t="s">
        <v>307</v>
      </c>
      <c r="C124" s="180">
        <f t="shared" si="7"/>
        <v>0</v>
      </c>
      <c r="D124" s="29"/>
      <c r="E124" s="29"/>
      <c r="F124" s="29"/>
      <c r="G124" s="29"/>
      <c r="H124" s="29"/>
      <c r="I124" s="29"/>
    </row>
    <row r="125" s="175" customFormat="1" ht="18" customHeight="1" spans="1:9">
      <c r="A125" s="179">
        <v>21109</v>
      </c>
      <c r="B125" s="30" t="s">
        <v>308</v>
      </c>
      <c r="C125" s="180">
        <f t="shared" si="7"/>
        <v>0</v>
      </c>
      <c r="D125" s="29"/>
      <c r="E125" s="29"/>
      <c r="F125" s="29"/>
      <c r="G125" s="29"/>
      <c r="H125" s="29"/>
      <c r="I125" s="29"/>
    </row>
    <row r="126" s="175" customFormat="1" ht="18" customHeight="1" spans="1:9">
      <c r="A126" s="179">
        <v>21110</v>
      </c>
      <c r="B126" s="30" t="s">
        <v>309</v>
      </c>
      <c r="C126" s="180">
        <f t="shared" si="7"/>
        <v>0</v>
      </c>
      <c r="D126" s="29"/>
      <c r="E126" s="29"/>
      <c r="F126" s="29"/>
      <c r="G126" s="29"/>
      <c r="H126" s="29"/>
      <c r="I126" s="29"/>
    </row>
    <row r="127" s="175" customFormat="1" ht="18" customHeight="1" spans="1:9">
      <c r="A127" s="179">
        <v>21111</v>
      </c>
      <c r="B127" s="30" t="s">
        <v>310</v>
      </c>
      <c r="C127" s="180">
        <f t="shared" si="7"/>
        <v>0</v>
      </c>
      <c r="D127" s="29"/>
      <c r="E127" s="29"/>
      <c r="F127" s="29"/>
      <c r="G127" s="29"/>
      <c r="H127" s="29"/>
      <c r="I127" s="29"/>
    </row>
    <row r="128" s="175" customFormat="1" ht="18" customHeight="1" spans="1:9">
      <c r="A128" s="179">
        <v>21112</v>
      </c>
      <c r="B128" s="30" t="s">
        <v>311</v>
      </c>
      <c r="C128" s="180">
        <f t="shared" si="7"/>
        <v>0</v>
      </c>
      <c r="D128" s="29"/>
      <c r="E128" s="29"/>
      <c r="F128" s="29"/>
      <c r="G128" s="29"/>
      <c r="H128" s="29"/>
      <c r="I128" s="29"/>
    </row>
    <row r="129" s="175" customFormat="1" ht="18" customHeight="1" spans="1:9">
      <c r="A129" s="179">
        <v>21113</v>
      </c>
      <c r="B129" s="30" t="s">
        <v>312</v>
      </c>
      <c r="C129" s="180">
        <f t="shared" si="7"/>
        <v>0</v>
      </c>
      <c r="D129" s="29"/>
      <c r="E129" s="29"/>
      <c r="F129" s="29"/>
      <c r="G129" s="29"/>
      <c r="H129" s="29"/>
      <c r="I129" s="29"/>
    </row>
    <row r="130" s="175" customFormat="1" ht="18" customHeight="1" spans="1:9">
      <c r="A130" s="179">
        <v>21114</v>
      </c>
      <c r="B130" s="30" t="s">
        <v>313</v>
      </c>
      <c r="C130" s="180">
        <f t="shared" si="7"/>
        <v>0</v>
      </c>
      <c r="D130" s="29"/>
      <c r="E130" s="29"/>
      <c r="F130" s="29"/>
      <c r="G130" s="29"/>
      <c r="H130" s="29"/>
      <c r="I130" s="29"/>
    </row>
    <row r="131" s="175" customFormat="1" ht="18" customHeight="1" spans="1:9">
      <c r="A131" s="179">
        <v>21199</v>
      </c>
      <c r="B131" s="30" t="s">
        <v>314</v>
      </c>
      <c r="C131" s="180">
        <f t="shared" si="7"/>
        <v>3029</v>
      </c>
      <c r="D131" s="29">
        <v>3029</v>
      </c>
      <c r="E131" s="29"/>
      <c r="F131" s="29"/>
      <c r="G131" s="29"/>
      <c r="H131" s="29"/>
      <c r="I131" s="29"/>
    </row>
    <row r="132" s="176" customFormat="1" ht="18" customHeight="1" spans="1:9">
      <c r="A132" s="187">
        <v>212</v>
      </c>
      <c r="B132" s="68" t="s">
        <v>64</v>
      </c>
      <c r="C132" s="47">
        <f t="shared" si="7"/>
        <v>1250</v>
      </c>
      <c r="D132" s="69">
        <f t="shared" ref="D132:I132" si="12">SUM(D133:D138)</f>
        <v>1250</v>
      </c>
      <c r="E132" s="69">
        <f t="shared" si="12"/>
        <v>0</v>
      </c>
      <c r="F132" s="69">
        <f t="shared" si="12"/>
        <v>0</v>
      </c>
      <c r="G132" s="69">
        <f t="shared" si="12"/>
        <v>0</v>
      </c>
      <c r="H132" s="69">
        <f t="shared" si="12"/>
        <v>0</v>
      </c>
      <c r="I132" s="69">
        <f t="shared" si="12"/>
        <v>0</v>
      </c>
    </row>
    <row r="133" s="175" customFormat="1" ht="18" customHeight="1" spans="1:9">
      <c r="A133" s="179">
        <v>21201</v>
      </c>
      <c r="B133" s="30" t="s">
        <v>315</v>
      </c>
      <c r="C133" s="180">
        <f t="shared" si="7"/>
        <v>1250</v>
      </c>
      <c r="D133" s="190">
        <v>1250</v>
      </c>
      <c r="E133" s="190"/>
      <c r="F133" s="190"/>
      <c r="G133" s="29"/>
      <c r="H133" s="29"/>
      <c r="I133" s="29"/>
    </row>
    <row r="134" s="175" customFormat="1" ht="18" customHeight="1" spans="1:9">
      <c r="A134" s="179">
        <v>21202</v>
      </c>
      <c r="B134" s="30" t="s">
        <v>316</v>
      </c>
      <c r="C134" s="180">
        <f t="shared" ref="C134:C197" si="13">SUM(D134:I134)</f>
        <v>0</v>
      </c>
      <c r="D134" s="190"/>
      <c r="E134" s="190"/>
      <c r="F134" s="190"/>
      <c r="G134" s="29"/>
      <c r="H134" s="29"/>
      <c r="I134" s="29"/>
    </row>
    <row r="135" s="175" customFormat="1" ht="18" customHeight="1" spans="1:9">
      <c r="A135" s="179">
        <v>21203</v>
      </c>
      <c r="B135" s="30" t="s">
        <v>317</v>
      </c>
      <c r="C135" s="180">
        <f t="shared" si="13"/>
        <v>0</v>
      </c>
      <c r="D135" s="190"/>
      <c r="E135" s="190"/>
      <c r="F135" s="190"/>
      <c r="G135" s="29"/>
      <c r="H135" s="29"/>
      <c r="I135" s="29"/>
    </row>
    <row r="136" s="175" customFormat="1" ht="18" customHeight="1" spans="1:9">
      <c r="A136" s="179">
        <v>21205</v>
      </c>
      <c r="B136" s="30" t="s">
        <v>318</v>
      </c>
      <c r="C136" s="180">
        <f t="shared" si="13"/>
        <v>0</v>
      </c>
      <c r="D136" s="190"/>
      <c r="E136" s="190"/>
      <c r="F136" s="190"/>
      <c r="G136" s="29"/>
      <c r="H136" s="29"/>
      <c r="I136" s="29"/>
    </row>
    <row r="137" s="175" customFormat="1" ht="18" customHeight="1" spans="1:9">
      <c r="A137" s="179">
        <v>21206</v>
      </c>
      <c r="B137" s="30" t="s">
        <v>319</v>
      </c>
      <c r="C137" s="180">
        <f t="shared" si="13"/>
        <v>0</v>
      </c>
      <c r="D137" s="190"/>
      <c r="E137" s="190"/>
      <c r="F137" s="190"/>
      <c r="G137" s="29"/>
      <c r="H137" s="29"/>
      <c r="I137" s="29"/>
    </row>
    <row r="138" s="175" customFormat="1" ht="18" customHeight="1" spans="1:9">
      <c r="A138" s="31">
        <v>21299</v>
      </c>
      <c r="B138" s="30" t="s">
        <v>320</v>
      </c>
      <c r="C138" s="180">
        <f t="shared" si="13"/>
        <v>0</v>
      </c>
      <c r="D138" s="190"/>
      <c r="E138" s="190"/>
      <c r="F138" s="190"/>
      <c r="G138" s="29"/>
      <c r="H138" s="29"/>
      <c r="I138" s="29"/>
    </row>
    <row r="139" s="176" customFormat="1" ht="18" customHeight="1" spans="1:9">
      <c r="A139" s="187">
        <v>213</v>
      </c>
      <c r="B139" s="68" t="s">
        <v>65</v>
      </c>
      <c r="C139" s="47">
        <f t="shared" si="13"/>
        <v>24716</v>
      </c>
      <c r="D139" s="69">
        <f t="shared" ref="D139:I139" si="14">SUM(D140:D147)</f>
        <v>24295</v>
      </c>
      <c r="E139" s="69">
        <f t="shared" si="14"/>
        <v>421</v>
      </c>
      <c r="F139" s="69">
        <f t="shared" si="14"/>
        <v>0</v>
      </c>
      <c r="G139" s="69">
        <f t="shared" si="14"/>
        <v>0</v>
      </c>
      <c r="H139" s="69">
        <f t="shared" si="14"/>
        <v>0</v>
      </c>
      <c r="I139" s="69">
        <f t="shared" si="14"/>
        <v>0</v>
      </c>
    </row>
    <row r="140" s="175" customFormat="1" ht="18" customHeight="1" spans="1:9">
      <c r="A140" s="179">
        <v>21301</v>
      </c>
      <c r="B140" s="30" t="s">
        <v>321</v>
      </c>
      <c r="C140" s="180">
        <f t="shared" si="13"/>
        <v>1838</v>
      </c>
      <c r="D140" s="190">
        <v>1838</v>
      </c>
      <c r="E140" s="190"/>
      <c r="F140" s="190"/>
      <c r="G140" s="29"/>
      <c r="H140" s="29"/>
      <c r="I140" s="29"/>
    </row>
    <row r="141" s="175" customFormat="1" ht="18" customHeight="1" spans="1:9">
      <c r="A141" s="179">
        <v>21302</v>
      </c>
      <c r="B141" s="30" t="s">
        <v>322</v>
      </c>
      <c r="C141" s="180">
        <f t="shared" si="13"/>
        <v>0</v>
      </c>
      <c r="D141" s="188"/>
      <c r="E141" s="188"/>
      <c r="F141" s="190"/>
      <c r="G141" s="29"/>
      <c r="H141" s="29"/>
      <c r="I141" s="29"/>
    </row>
    <row r="142" s="175" customFormat="1" ht="18" customHeight="1" spans="1:9">
      <c r="A142" s="179">
        <v>21303</v>
      </c>
      <c r="B142" s="30" t="s">
        <v>323</v>
      </c>
      <c r="C142" s="180">
        <f t="shared" si="13"/>
        <v>837</v>
      </c>
      <c r="D142" s="195">
        <v>837</v>
      </c>
      <c r="E142" s="188"/>
      <c r="F142" s="190"/>
      <c r="G142" s="29"/>
      <c r="H142" s="29"/>
      <c r="I142" s="29"/>
    </row>
    <row r="143" s="175" customFormat="1" ht="18" customHeight="1" spans="1:9">
      <c r="A143" s="179">
        <v>21305</v>
      </c>
      <c r="B143" s="30" t="s">
        <v>324</v>
      </c>
      <c r="C143" s="180">
        <f t="shared" si="13"/>
        <v>17842</v>
      </c>
      <c r="D143" s="196">
        <v>17842</v>
      </c>
      <c r="E143" s="188"/>
      <c r="F143" s="190"/>
      <c r="G143" s="29"/>
      <c r="H143" s="29"/>
      <c r="I143" s="29"/>
    </row>
    <row r="144" s="175" customFormat="1" ht="18" customHeight="1" spans="1:9">
      <c r="A144" s="179">
        <v>21307</v>
      </c>
      <c r="B144" s="30" t="s">
        <v>325</v>
      </c>
      <c r="C144" s="180">
        <f t="shared" si="13"/>
        <v>286</v>
      </c>
      <c r="D144" s="188"/>
      <c r="E144" s="195">
        <v>286</v>
      </c>
      <c r="F144" s="190"/>
      <c r="G144" s="29"/>
      <c r="H144" s="29"/>
      <c r="I144" s="29"/>
    </row>
    <row r="145" s="175" customFormat="1" ht="18" customHeight="1" spans="1:9">
      <c r="A145" s="179">
        <v>21308</v>
      </c>
      <c r="B145" s="30" t="s">
        <v>326</v>
      </c>
      <c r="C145" s="180">
        <f t="shared" si="13"/>
        <v>135</v>
      </c>
      <c r="D145" s="190"/>
      <c r="E145" s="194">
        <v>135</v>
      </c>
      <c r="F145" s="190"/>
      <c r="G145" s="29"/>
      <c r="H145" s="29"/>
      <c r="I145" s="29"/>
    </row>
    <row r="146" s="175" customFormat="1" ht="18" customHeight="1" spans="1:9">
      <c r="A146" s="179">
        <v>21309</v>
      </c>
      <c r="B146" s="30" t="s">
        <v>327</v>
      </c>
      <c r="C146" s="180">
        <f t="shared" si="13"/>
        <v>0</v>
      </c>
      <c r="D146" s="190"/>
      <c r="E146" s="190"/>
      <c r="F146" s="190"/>
      <c r="G146" s="29"/>
      <c r="H146" s="29"/>
      <c r="I146" s="29"/>
    </row>
    <row r="147" s="175" customFormat="1" ht="18" customHeight="1" spans="1:9">
      <c r="A147" s="179">
        <v>21399</v>
      </c>
      <c r="B147" s="30" t="s">
        <v>328</v>
      </c>
      <c r="C147" s="180">
        <f t="shared" si="13"/>
        <v>3778</v>
      </c>
      <c r="D147" s="197">
        <v>3778</v>
      </c>
      <c r="E147" s="198"/>
      <c r="F147" s="197"/>
      <c r="G147" s="29"/>
      <c r="H147" s="29"/>
      <c r="I147" s="29"/>
    </row>
    <row r="148" s="176" customFormat="1" ht="18" customHeight="1" spans="1:9">
      <c r="A148" s="187">
        <v>214</v>
      </c>
      <c r="B148" s="68" t="s">
        <v>66</v>
      </c>
      <c r="C148" s="47">
        <f t="shared" si="13"/>
        <v>3240</v>
      </c>
      <c r="D148" s="69">
        <f t="shared" ref="D148:I148" si="15">SUM(D149:D154)</f>
        <v>3240</v>
      </c>
      <c r="E148" s="69">
        <f t="shared" si="15"/>
        <v>0</v>
      </c>
      <c r="F148" s="69">
        <f t="shared" si="15"/>
        <v>0</v>
      </c>
      <c r="G148" s="69">
        <f t="shared" si="15"/>
        <v>0</v>
      </c>
      <c r="H148" s="69">
        <f t="shared" si="15"/>
        <v>0</v>
      </c>
      <c r="I148" s="69">
        <f t="shared" si="15"/>
        <v>0</v>
      </c>
    </row>
    <row r="149" s="175" customFormat="1" ht="18" customHeight="1" spans="1:9">
      <c r="A149" s="179">
        <v>21401</v>
      </c>
      <c r="B149" s="30" t="s">
        <v>329</v>
      </c>
      <c r="C149" s="180">
        <f t="shared" si="13"/>
        <v>1690</v>
      </c>
      <c r="D149" s="190">
        <v>1690</v>
      </c>
      <c r="E149" s="190"/>
      <c r="F149" s="190"/>
      <c r="G149" s="29"/>
      <c r="H149" s="29"/>
      <c r="I149" s="29"/>
    </row>
    <row r="150" s="175" customFormat="1" ht="18" customHeight="1" spans="1:9">
      <c r="A150" s="179">
        <v>21402</v>
      </c>
      <c r="B150" s="30" t="s">
        <v>330</v>
      </c>
      <c r="C150" s="180">
        <f t="shared" si="13"/>
        <v>0</v>
      </c>
      <c r="D150" s="190"/>
      <c r="E150" s="190"/>
      <c r="F150" s="190"/>
      <c r="G150" s="29"/>
      <c r="H150" s="29"/>
      <c r="I150" s="29"/>
    </row>
    <row r="151" s="175" customFormat="1" ht="18" customHeight="1" spans="1:9">
      <c r="A151" s="179">
        <v>21403</v>
      </c>
      <c r="B151" s="30" t="s">
        <v>331</v>
      </c>
      <c r="C151" s="180">
        <f t="shared" si="13"/>
        <v>0</v>
      </c>
      <c r="D151" s="190"/>
      <c r="E151" s="190"/>
      <c r="F151" s="190"/>
      <c r="G151" s="29"/>
      <c r="H151" s="29"/>
      <c r="I151" s="29"/>
    </row>
    <row r="152" s="175" customFormat="1" ht="18" customHeight="1" spans="1:9">
      <c r="A152" s="179">
        <v>21405</v>
      </c>
      <c r="B152" s="30" t="s">
        <v>332</v>
      </c>
      <c r="C152" s="180">
        <f t="shared" si="13"/>
        <v>0</v>
      </c>
      <c r="D152" s="190"/>
      <c r="E152" s="190"/>
      <c r="F152" s="190"/>
      <c r="G152" s="29"/>
      <c r="H152" s="29"/>
      <c r="I152" s="29"/>
    </row>
    <row r="153" s="175" customFormat="1" ht="18" customHeight="1" spans="1:9">
      <c r="A153" s="179">
        <v>21406</v>
      </c>
      <c r="B153" s="30" t="s">
        <v>333</v>
      </c>
      <c r="C153" s="180">
        <f t="shared" si="13"/>
        <v>0</v>
      </c>
      <c r="D153" s="190"/>
      <c r="E153" s="190"/>
      <c r="F153" s="190"/>
      <c r="G153" s="29"/>
      <c r="H153" s="29"/>
      <c r="I153" s="29"/>
    </row>
    <row r="154" s="175" customFormat="1" ht="18" customHeight="1" spans="1:9">
      <c r="A154" s="179">
        <v>21499</v>
      </c>
      <c r="B154" s="30" t="s">
        <v>334</v>
      </c>
      <c r="C154" s="180">
        <f t="shared" si="13"/>
        <v>1550</v>
      </c>
      <c r="D154" s="190">
        <v>1550</v>
      </c>
      <c r="E154" s="190"/>
      <c r="F154" s="190"/>
      <c r="G154" s="29"/>
      <c r="H154" s="29"/>
      <c r="I154" s="29"/>
    </row>
    <row r="155" s="176" customFormat="1" ht="18" customHeight="1" spans="1:9">
      <c r="A155" s="187">
        <v>215</v>
      </c>
      <c r="B155" s="68" t="s">
        <v>67</v>
      </c>
      <c r="C155" s="47">
        <f t="shared" si="13"/>
        <v>20</v>
      </c>
      <c r="D155" s="69">
        <f t="shared" ref="D155:I155" si="16">SUM(D156:D162)</f>
        <v>20</v>
      </c>
      <c r="E155" s="69">
        <f t="shared" si="16"/>
        <v>0</v>
      </c>
      <c r="F155" s="69">
        <f t="shared" si="16"/>
        <v>0</v>
      </c>
      <c r="G155" s="69">
        <f t="shared" si="16"/>
        <v>0</v>
      </c>
      <c r="H155" s="69">
        <f t="shared" si="16"/>
        <v>0</v>
      </c>
      <c r="I155" s="69">
        <f t="shared" si="16"/>
        <v>0</v>
      </c>
    </row>
    <row r="156" s="175" customFormat="1" ht="18" customHeight="1" spans="1:9">
      <c r="A156" s="179">
        <v>21501</v>
      </c>
      <c r="B156" s="30" t="s">
        <v>335</v>
      </c>
      <c r="C156" s="180">
        <f t="shared" si="13"/>
        <v>20</v>
      </c>
      <c r="D156" s="188">
        <v>20</v>
      </c>
      <c r="E156" s="29"/>
      <c r="F156" s="29"/>
      <c r="G156" s="29"/>
      <c r="H156" s="29"/>
      <c r="I156" s="29"/>
    </row>
    <row r="157" s="175" customFormat="1" ht="18" customHeight="1" spans="1:9">
      <c r="A157" s="179">
        <v>21502</v>
      </c>
      <c r="B157" s="30" t="s">
        <v>336</v>
      </c>
      <c r="C157" s="180">
        <f t="shared" si="13"/>
        <v>0</v>
      </c>
      <c r="D157" s="188"/>
      <c r="E157" s="29"/>
      <c r="F157" s="29"/>
      <c r="G157" s="29"/>
      <c r="H157" s="29"/>
      <c r="I157" s="29"/>
    </row>
    <row r="158" s="175" customFormat="1" ht="18" customHeight="1" spans="1:9">
      <c r="A158" s="179">
        <v>21503</v>
      </c>
      <c r="B158" s="30" t="s">
        <v>337</v>
      </c>
      <c r="C158" s="180">
        <f t="shared" si="13"/>
        <v>0</v>
      </c>
      <c r="D158" s="188"/>
      <c r="E158" s="29"/>
      <c r="F158" s="29"/>
      <c r="G158" s="29"/>
      <c r="H158" s="29"/>
      <c r="I158" s="29"/>
    </row>
    <row r="159" s="175" customFormat="1" ht="18" customHeight="1" spans="1:9">
      <c r="A159" s="179">
        <v>21505</v>
      </c>
      <c r="B159" s="30" t="s">
        <v>338</v>
      </c>
      <c r="C159" s="180">
        <f t="shared" si="13"/>
        <v>0</v>
      </c>
      <c r="D159" s="188"/>
      <c r="E159" s="29"/>
      <c r="F159" s="29"/>
      <c r="G159" s="29"/>
      <c r="H159" s="29"/>
      <c r="I159" s="29"/>
    </row>
    <row r="160" s="175" customFormat="1" ht="18" customHeight="1" spans="1:9">
      <c r="A160" s="179">
        <v>21507</v>
      </c>
      <c r="B160" s="30" t="s">
        <v>339</v>
      </c>
      <c r="C160" s="180">
        <f t="shared" si="13"/>
        <v>0</v>
      </c>
      <c r="D160" s="188"/>
      <c r="E160" s="29"/>
      <c r="F160" s="29"/>
      <c r="G160" s="29"/>
      <c r="H160" s="29"/>
      <c r="I160" s="29"/>
    </row>
    <row r="161" s="175" customFormat="1" ht="18" customHeight="1" spans="1:9">
      <c r="A161" s="179">
        <v>21508</v>
      </c>
      <c r="B161" s="30" t="s">
        <v>340</v>
      </c>
      <c r="C161" s="180">
        <f t="shared" si="13"/>
        <v>0</v>
      </c>
      <c r="D161" s="190"/>
      <c r="E161" s="29"/>
      <c r="F161" s="29"/>
      <c r="G161" s="29"/>
      <c r="H161" s="29"/>
      <c r="I161" s="29"/>
    </row>
    <row r="162" s="175" customFormat="1" ht="18" customHeight="1" spans="1:9">
      <c r="A162" s="179">
        <v>21599</v>
      </c>
      <c r="B162" s="30" t="s">
        <v>341</v>
      </c>
      <c r="C162" s="180">
        <f t="shared" si="13"/>
        <v>0</v>
      </c>
      <c r="D162" s="190"/>
      <c r="E162" s="29"/>
      <c r="F162" s="29"/>
      <c r="G162" s="29"/>
      <c r="H162" s="29"/>
      <c r="I162" s="29"/>
    </row>
    <row r="163" s="176" customFormat="1" ht="18" customHeight="1" spans="1:9">
      <c r="A163" s="187">
        <v>216</v>
      </c>
      <c r="B163" s="68" t="s">
        <v>68</v>
      </c>
      <c r="C163" s="47">
        <f t="shared" si="13"/>
        <v>180</v>
      </c>
      <c r="D163" s="69">
        <f t="shared" ref="D163:I163" si="17">SUM(D164:D166)</f>
        <v>180</v>
      </c>
      <c r="E163" s="69">
        <f t="shared" si="17"/>
        <v>0</v>
      </c>
      <c r="F163" s="69">
        <f t="shared" si="17"/>
        <v>0</v>
      </c>
      <c r="G163" s="69">
        <f t="shared" si="17"/>
        <v>0</v>
      </c>
      <c r="H163" s="69">
        <f t="shared" si="17"/>
        <v>0</v>
      </c>
      <c r="I163" s="69">
        <f t="shared" si="17"/>
        <v>0</v>
      </c>
    </row>
    <row r="164" s="175" customFormat="1" ht="18" customHeight="1" spans="1:9">
      <c r="A164" s="179">
        <v>21602</v>
      </c>
      <c r="B164" s="30" t="s">
        <v>342</v>
      </c>
      <c r="C164" s="180">
        <f t="shared" si="13"/>
        <v>70</v>
      </c>
      <c r="D164" s="29">
        <v>70</v>
      </c>
      <c r="E164" s="29"/>
      <c r="F164" s="190"/>
      <c r="G164" s="29"/>
      <c r="H164" s="29"/>
      <c r="I164" s="29"/>
    </row>
    <row r="165" s="175" customFormat="1" ht="18" customHeight="1" spans="1:9">
      <c r="A165" s="179">
        <v>21606</v>
      </c>
      <c r="B165" s="30" t="s">
        <v>343</v>
      </c>
      <c r="C165" s="180">
        <f t="shared" si="13"/>
        <v>0</v>
      </c>
      <c r="D165" s="29"/>
      <c r="E165" s="29"/>
      <c r="F165" s="29"/>
      <c r="G165" s="29"/>
      <c r="H165" s="29"/>
      <c r="I165" s="29"/>
    </row>
    <row r="166" s="175" customFormat="1" ht="18" customHeight="1" spans="1:9">
      <c r="A166" s="179">
        <v>21699</v>
      </c>
      <c r="B166" s="30" t="s">
        <v>344</v>
      </c>
      <c r="C166" s="180">
        <f t="shared" si="13"/>
        <v>110</v>
      </c>
      <c r="D166" s="29">
        <v>110</v>
      </c>
      <c r="E166" s="29"/>
      <c r="F166" s="29"/>
      <c r="G166" s="29"/>
      <c r="H166" s="29"/>
      <c r="I166" s="29"/>
    </row>
    <row r="167" s="176" customFormat="1" ht="18" customHeight="1" spans="1:9">
      <c r="A167" s="187">
        <v>217</v>
      </c>
      <c r="B167" s="68" t="s">
        <v>69</v>
      </c>
      <c r="C167" s="47">
        <f t="shared" si="13"/>
        <v>0</v>
      </c>
      <c r="D167" s="69">
        <f t="shared" ref="D167:I167" si="18">SUM(D168:D172)</f>
        <v>0</v>
      </c>
      <c r="E167" s="69">
        <f t="shared" si="18"/>
        <v>0</v>
      </c>
      <c r="F167" s="69">
        <f t="shared" si="18"/>
        <v>0</v>
      </c>
      <c r="G167" s="69">
        <f t="shared" si="18"/>
        <v>0</v>
      </c>
      <c r="H167" s="69">
        <f t="shared" si="18"/>
        <v>0</v>
      </c>
      <c r="I167" s="69">
        <f t="shared" si="18"/>
        <v>0</v>
      </c>
    </row>
    <row r="168" s="175" customFormat="1" ht="18" customHeight="1" spans="1:9">
      <c r="A168" s="179">
        <v>21701</v>
      </c>
      <c r="B168" s="30" t="s">
        <v>345</v>
      </c>
      <c r="C168" s="180">
        <f t="shared" si="13"/>
        <v>0</v>
      </c>
      <c r="D168" s="29"/>
      <c r="E168" s="29"/>
      <c r="F168" s="29"/>
      <c r="G168" s="29"/>
      <c r="H168" s="29"/>
      <c r="I168" s="29"/>
    </row>
    <row r="169" s="175" customFormat="1" ht="18" customHeight="1" spans="1:9">
      <c r="A169" s="179">
        <v>21702</v>
      </c>
      <c r="B169" s="30" t="s">
        <v>346</v>
      </c>
      <c r="C169" s="180">
        <f t="shared" si="13"/>
        <v>0</v>
      </c>
      <c r="D169" s="29"/>
      <c r="E169" s="29"/>
      <c r="F169" s="29"/>
      <c r="G169" s="29"/>
      <c r="H169" s="29"/>
      <c r="I169" s="29"/>
    </row>
    <row r="170" s="175" customFormat="1" ht="18" customHeight="1" spans="1:9">
      <c r="A170" s="179">
        <v>21703</v>
      </c>
      <c r="B170" s="30" t="s">
        <v>347</v>
      </c>
      <c r="C170" s="180">
        <f t="shared" si="13"/>
        <v>0</v>
      </c>
      <c r="D170" s="29"/>
      <c r="E170" s="29"/>
      <c r="F170" s="29"/>
      <c r="G170" s="29"/>
      <c r="H170" s="29"/>
      <c r="I170" s="29"/>
    </row>
    <row r="171" s="175" customFormat="1" ht="18" customHeight="1" spans="1:9">
      <c r="A171" s="179">
        <v>21704</v>
      </c>
      <c r="B171" s="30" t="s">
        <v>348</v>
      </c>
      <c r="C171" s="180">
        <f t="shared" si="13"/>
        <v>0</v>
      </c>
      <c r="D171" s="29"/>
      <c r="E171" s="29"/>
      <c r="F171" s="29"/>
      <c r="G171" s="29"/>
      <c r="H171" s="29"/>
      <c r="I171" s="29"/>
    </row>
    <row r="172" s="175" customFormat="1" ht="18" customHeight="1" spans="1:9">
      <c r="A172" s="179">
        <v>21799</v>
      </c>
      <c r="B172" s="30" t="s">
        <v>349</v>
      </c>
      <c r="C172" s="180">
        <f t="shared" si="13"/>
        <v>0</v>
      </c>
      <c r="D172" s="29"/>
      <c r="E172" s="29"/>
      <c r="F172" s="29"/>
      <c r="G172" s="29"/>
      <c r="H172" s="29"/>
      <c r="I172" s="29"/>
    </row>
    <row r="173" s="176" customFormat="1" ht="18" customHeight="1" spans="1:9">
      <c r="A173" s="187">
        <v>219</v>
      </c>
      <c r="B173" s="68" t="s">
        <v>70</v>
      </c>
      <c r="C173" s="47">
        <f t="shared" si="13"/>
        <v>0</v>
      </c>
      <c r="D173" s="69">
        <f t="shared" ref="D173:I173" si="19">SUM(D174:D182)</f>
        <v>0</v>
      </c>
      <c r="E173" s="69">
        <f t="shared" si="19"/>
        <v>0</v>
      </c>
      <c r="F173" s="69">
        <f t="shared" si="19"/>
        <v>0</v>
      </c>
      <c r="G173" s="69">
        <f t="shared" si="19"/>
        <v>0</v>
      </c>
      <c r="H173" s="69">
        <f t="shared" si="19"/>
        <v>0</v>
      </c>
      <c r="I173" s="69">
        <f t="shared" si="19"/>
        <v>0</v>
      </c>
    </row>
    <row r="174" s="175" customFormat="1" ht="18" customHeight="1" spans="1:9">
      <c r="A174" s="179">
        <v>21901</v>
      </c>
      <c r="B174" s="30" t="s">
        <v>350</v>
      </c>
      <c r="C174" s="180">
        <f t="shared" si="13"/>
        <v>0</v>
      </c>
      <c r="D174" s="29"/>
      <c r="E174" s="29"/>
      <c r="F174" s="29"/>
      <c r="G174" s="29"/>
      <c r="H174" s="29"/>
      <c r="I174" s="29"/>
    </row>
    <row r="175" s="175" customFormat="1" ht="18" customHeight="1" spans="1:9">
      <c r="A175" s="179">
        <v>21902</v>
      </c>
      <c r="B175" s="30" t="s">
        <v>351</v>
      </c>
      <c r="C175" s="180">
        <f t="shared" si="13"/>
        <v>0</v>
      </c>
      <c r="D175" s="29"/>
      <c r="E175" s="29"/>
      <c r="F175" s="29"/>
      <c r="G175" s="29"/>
      <c r="H175" s="29"/>
      <c r="I175" s="29"/>
    </row>
    <row r="176" s="175" customFormat="1" ht="18" customHeight="1" spans="1:9">
      <c r="A176" s="179">
        <v>21903</v>
      </c>
      <c r="B176" s="30" t="s">
        <v>352</v>
      </c>
      <c r="C176" s="180">
        <f t="shared" si="13"/>
        <v>0</v>
      </c>
      <c r="D176" s="29"/>
      <c r="E176" s="29"/>
      <c r="F176" s="29"/>
      <c r="G176" s="29"/>
      <c r="H176" s="29"/>
      <c r="I176" s="29"/>
    </row>
    <row r="177" s="175" customFormat="1" ht="18" customHeight="1" spans="1:9">
      <c r="A177" s="179">
        <v>21904</v>
      </c>
      <c r="B177" s="30" t="s">
        <v>353</v>
      </c>
      <c r="C177" s="180">
        <f t="shared" si="13"/>
        <v>0</v>
      </c>
      <c r="D177" s="29"/>
      <c r="E177" s="29"/>
      <c r="F177" s="29"/>
      <c r="G177" s="29"/>
      <c r="H177" s="29"/>
      <c r="I177" s="29"/>
    </row>
    <row r="178" s="175" customFormat="1" ht="18" customHeight="1" spans="1:9">
      <c r="A178" s="179">
        <v>21905</v>
      </c>
      <c r="B178" s="30" t="s">
        <v>354</v>
      </c>
      <c r="C178" s="180">
        <f t="shared" si="13"/>
        <v>0</v>
      </c>
      <c r="D178" s="29"/>
      <c r="E178" s="29"/>
      <c r="F178" s="29"/>
      <c r="G178" s="29"/>
      <c r="H178" s="29"/>
      <c r="I178" s="29"/>
    </row>
    <row r="179" s="175" customFormat="1" ht="18" customHeight="1" spans="1:9">
      <c r="A179" s="179">
        <v>21906</v>
      </c>
      <c r="B179" s="30" t="s">
        <v>321</v>
      </c>
      <c r="C179" s="180">
        <f t="shared" si="13"/>
        <v>0</v>
      </c>
      <c r="D179" s="29"/>
      <c r="E179" s="29"/>
      <c r="F179" s="29"/>
      <c r="G179" s="29"/>
      <c r="H179" s="29"/>
      <c r="I179" s="29"/>
    </row>
    <row r="180" s="175" customFormat="1" ht="18" customHeight="1" spans="1:9">
      <c r="A180" s="179">
        <v>21907</v>
      </c>
      <c r="B180" s="30" t="s">
        <v>355</v>
      </c>
      <c r="C180" s="180">
        <f t="shared" si="13"/>
        <v>0</v>
      </c>
      <c r="D180" s="29"/>
      <c r="E180" s="29"/>
      <c r="F180" s="29"/>
      <c r="G180" s="29"/>
      <c r="H180" s="29"/>
      <c r="I180" s="29"/>
    </row>
    <row r="181" s="175" customFormat="1" ht="18" customHeight="1" spans="1:9">
      <c r="A181" s="179">
        <v>21908</v>
      </c>
      <c r="B181" s="30" t="s">
        <v>356</v>
      </c>
      <c r="C181" s="180">
        <f t="shared" si="13"/>
        <v>0</v>
      </c>
      <c r="D181" s="29"/>
      <c r="E181" s="29"/>
      <c r="F181" s="29"/>
      <c r="G181" s="29"/>
      <c r="H181" s="29"/>
      <c r="I181" s="29"/>
    </row>
    <row r="182" s="175" customFormat="1" ht="18" customHeight="1" spans="1:9">
      <c r="A182" s="179">
        <v>21999</v>
      </c>
      <c r="B182" s="30" t="s">
        <v>357</v>
      </c>
      <c r="C182" s="180">
        <f t="shared" si="13"/>
        <v>0</v>
      </c>
      <c r="D182" s="29"/>
      <c r="E182" s="29"/>
      <c r="F182" s="29"/>
      <c r="G182" s="29"/>
      <c r="H182" s="29"/>
      <c r="I182" s="29"/>
    </row>
    <row r="183" s="176" customFormat="1" ht="18" customHeight="1" spans="1:9">
      <c r="A183" s="187">
        <v>220</v>
      </c>
      <c r="B183" s="68" t="s">
        <v>71</v>
      </c>
      <c r="C183" s="47">
        <f t="shared" si="13"/>
        <v>1340</v>
      </c>
      <c r="D183" s="69">
        <f>SUM(D184:D186)</f>
        <v>1340</v>
      </c>
      <c r="E183" s="69">
        <f>SUM(E184:E186)</f>
        <v>0</v>
      </c>
      <c r="F183" s="69">
        <f t="shared" ref="D183:I183" si="20">SUM(F184:F186)</f>
        <v>0</v>
      </c>
      <c r="G183" s="69">
        <f t="shared" si="20"/>
        <v>0</v>
      </c>
      <c r="H183" s="69">
        <f t="shared" si="20"/>
        <v>0</v>
      </c>
      <c r="I183" s="69">
        <f t="shared" si="20"/>
        <v>0</v>
      </c>
    </row>
    <row r="184" s="175" customFormat="1" ht="18" customHeight="1" spans="1:9">
      <c r="A184" s="179">
        <v>22001</v>
      </c>
      <c r="B184" s="30" t="s">
        <v>358</v>
      </c>
      <c r="C184" s="180">
        <f t="shared" si="13"/>
        <v>1237</v>
      </c>
      <c r="D184" s="190">
        <v>1237</v>
      </c>
      <c r="E184" s="29"/>
      <c r="F184" s="29"/>
      <c r="G184" s="29"/>
      <c r="H184" s="29"/>
      <c r="I184" s="29"/>
    </row>
    <row r="185" s="175" customFormat="1" ht="18" customHeight="1" spans="1:9">
      <c r="A185" s="179">
        <v>22005</v>
      </c>
      <c r="B185" s="30" t="s">
        <v>359</v>
      </c>
      <c r="C185" s="180">
        <f t="shared" si="13"/>
        <v>48</v>
      </c>
      <c r="D185" s="190">
        <v>48</v>
      </c>
      <c r="E185" s="29"/>
      <c r="F185" s="29"/>
      <c r="G185" s="29"/>
      <c r="H185" s="29"/>
      <c r="I185" s="29"/>
    </row>
    <row r="186" s="175" customFormat="1" ht="18" customHeight="1" spans="1:9">
      <c r="A186" s="179">
        <v>22099</v>
      </c>
      <c r="B186" s="30" t="s">
        <v>360</v>
      </c>
      <c r="C186" s="180">
        <f t="shared" si="13"/>
        <v>55</v>
      </c>
      <c r="D186" s="190">
        <v>55</v>
      </c>
      <c r="E186" s="29"/>
      <c r="F186" s="29"/>
      <c r="G186" s="29"/>
      <c r="H186" s="29"/>
      <c r="I186" s="29"/>
    </row>
    <row r="187" s="176" customFormat="1" ht="18" customHeight="1" spans="1:9">
      <c r="A187" s="187">
        <v>221</v>
      </c>
      <c r="B187" s="68" t="s">
        <v>72</v>
      </c>
      <c r="C187" s="47">
        <f t="shared" si="13"/>
        <v>5344</v>
      </c>
      <c r="D187" s="69">
        <f t="shared" ref="D187:I187" si="21">SUM(D188:D190)</f>
        <v>5344</v>
      </c>
      <c r="E187" s="69">
        <f t="shared" si="21"/>
        <v>0</v>
      </c>
      <c r="F187" s="69">
        <f t="shared" si="21"/>
        <v>0</v>
      </c>
      <c r="G187" s="69">
        <f t="shared" si="21"/>
        <v>0</v>
      </c>
      <c r="H187" s="69">
        <f t="shared" si="21"/>
        <v>0</v>
      </c>
      <c r="I187" s="69">
        <f t="shared" si="21"/>
        <v>0</v>
      </c>
    </row>
    <row r="188" s="175" customFormat="1" ht="18" customHeight="1" spans="1:9">
      <c r="A188" s="179">
        <v>22101</v>
      </c>
      <c r="B188" s="30" t="s">
        <v>361</v>
      </c>
      <c r="C188" s="180">
        <f t="shared" si="13"/>
        <v>0</v>
      </c>
      <c r="D188" s="29"/>
      <c r="E188" s="29"/>
      <c r="F188" s="29"/>
      <c r="G188" s="29"/>
      <c r="H188" s="29"/>
      <c r="I188" s="29"/>
    </row>
    <row r="189" s="175" customFormat="1" ht="18" customHeight="1" spans="1:9">
      <c r="A189" s="179">
        <v>22102</v>
      </c>
      <c r="B189" s="30" t="s">
        <v>362</v>
      </c>
      <c r="C189" s="180">
        <f t="shared" si="13"/>
        <v>5344</v>
      </c>
      <c r="D189" s="198">
        <v>5344</v>
      </c>
      <c r="E189" s="29"/>
      <c r="F189" s="29"/>
      <c r="G189" s="29"/>
      <c r="H189" s="29"/>
      <c r="I189" s="29"/>
    </row>
    <row r="190" s="175" customFormat="1" ht="18" customHeight="1" spans="1:9">
      <c r="A190" s="179">
        <v>22103</v>
      </c>
      <c r="B190" s="30" t="s">
        <v>363</v>
      </c>
      <c r="C190" s="180">
        <f t="shared" si="13"/>
        <v>0</v>
      </c>
      <c r="D190" s="29"/>
      <c r="E190" s="29"/>
      <c r="F190" s="29"/>
      <c r="G190" s="29"/>
      <c r="H190" s="29"/>
      <c r="I190" s="29"/>
    </row>
    <row r="191" s="176" customFormat="1" ht="18" customHeight="1" spans="1:9">
      <c r="A191" s="187">
        <v>222</v>
      </c>
      <c r="B191" s="68" t="s">
        <v>73</v>
      </c>
      <c r="C191" s="47">
        <f t="shared" si="13"/>
        <v>432</v>
      </c>
      <c r="D191" s="69">
        <f t="shared" ref="D191:I191" si="22">SUM(D192:D195)</f>
        <v>432</v>
      </c>
      <c r="E191" s="69">
        <f t="shared" si="22"/>
        <v>0</v>
      </c>
      <c r="F191" s="69">
        <f t="shared" si="22"/>
        <v>0</v>
      </c>
      <c r="G191" s="69">
        <f t="shared" si="22"/>
        <v>0</v>
      </c>
      <c r="H191" s="69">
        <f t="shared" si="22"/>
        <v>0</v>
      </c>
      <c r="I191" s="69">
        <f t="shared" si="22"/>
        <v>0</v>
      </c>
    </row>
    <row r="192" s="175" customFormat="1" ht="18" customHeight="1" spans="1:9">
      <c r="A192" s="179">
        <v>22201</v>
      </c>
      <c r="B192" s="30" t="s">
        <v>364</v>
      </c>
      <c r="C192" s="180">
        <f t="shared" si="13"/>
        <v>16</v>
      </c>
      <c r="D192" s="190">
        <v>16</v>
      </c>
      <c r="E192" s="190"/>
      <c r="F192" s="29"/>
      <c r="G192" s="29"/>
      <c r="H192" s="29"/>
      <c r="I192" s="29"/>
    </row>
    <row r="193" s="175" customFormat="1" ht="18" customHeight="1" spans="1:9">
      <c r="A193" s="179">
        <v>22203</v>
      </c>
      <c r="B193" s="30" t="s">
        <v>365</v>
      </c>
      <c r="C193" s="180">
        <f t="shared" si="13"/>
        <v>0</v>
      </c>
      <c r="D193" s="190"/>
      <c r="E193" s="190"/>
      <c r="F193" s="29"/>
      <c r="G193" s="29"/>
      <c r="H193" s="29"/>
      <c r="I193" s="29"/>
    </row>
    <row r="194" s="175" customFormat="1" ht="18" customHeight="1" spans="1:9">
      <c r="A194" s="179">
        <v>22204</v>
      </c>
      <c r="B194" s="30" t="s">
        <v>366</v>
      </c>
      <c r="C194" s="180">
        <f t="shared" si="13"/>
        <v>186</v>
      </c>
      <c r="D194" s="190">
        <v>186</v>
      </c>
      <c r="E194" s="190"/>
      <c r="F194" s="29"/>
      <c r="G194" s="29"/>
      <c r="H194" s="29"/>
      <c r="I194" s="29"/>
    </row>
    <row r="195" s="175" customFormat="1" ht="18" customHeight="1" spans="1:9">
      <c r="A195" s="179">
        <v>22205</v>
      </c>
      <c r="B195" s="30" t="s">
        <v>367</v>
      </c>
      <c r="C195" s="180">
        <f t="shared" si="13"/>
        <v>230</v>
      </c>
      <c r="D195" s="29">
        <v>230</v>
      </c>
      <c r="E195" s="29"/>
      <c r="F195" s="29"/>
      <c r="G195" s="29"/>
      <c r="H195" s="29"/>
      <c r="I195" s="29"/>
    </row>
    <row r="196" s="176" customFormat="1" ht="18" customHeight="1" spans="1:9">
      <c r="A196" s="187">
        <v>224</v>
      </c>
      <c r="B196" s="68" t="s">
        <v>74</v>
      </c>
      <c r="C196" s="47">
        <f t="shared" si="13"/>
        <v>459</v>
      </c>
      <c r="D196" s="69">
        <f t="shared" ref="D196:I196" si="23">SUM(D197:D203)</f>
        <v>459</v>
      </c>
      <c r="E196" s="69">
        <f t="shared" si="23"/>
        <v>0</v>
      </c>
      <c r="F196" s="69">
        <f t="shared" si="23"/>
        <v>0</v>
      </c>
      <c r="G196" s="69">
        <f t="shared" si="23"/>
        <v>0</v>
      </c>
      <c r="H196" s="69">
        <f t="shared" si="23"/>
        <v>0</v>
      </c>
      <c r="I196" s="69">
        <f t="shared" si="23"/>
        <v>0</v>
      </c>
    </row>
    <row r="197" s="175" customFormat="1" ht="18" customHeight="1" spans="1:9">
      <c r="A197" s="179">
        <v>22401</v>
      </c>
      <c r="B197" s="30" t="s">
        <v>368</v>
      </c>
      <c r="C197" s="180">
        <f t="shared" si="13"/>
        <v>157</v>
      </c>
      <c r="D197" s="190">
        <v>157</v>
      </c>
      <c r="E197" s="190"/>
      <c r="F197" s="190"/>
      <c r="G197" s="29"/>
      <c r="H197" s="29"/>
      <c r="I197" s="29"/>
    </row>
    <row r="198" s="175" customFormat="1" ht="18" customHeight="1" spans="1:9">
      <c r="A198" s="179">
        <v>22402</v>
      </c>
      <c r="B198" s="30" t="s">
        <v>369</v>
      </c>
      <c r="C198" s="180">
        <f t="shared" ref="C198:C210" si="24">SUM(D198:I198)</f>
        <v>0</v>
      </c>
      <c r="D198" s="188"/>
      <c r="E198" s="190"/>
      <c r="F198" s="190"/>
      <c r="G198" s="29"/>
      <c r="H198" s="29"/>
      <c r="I198" s="29"/>
    </row>
    <row r="199" s="175" customFormat="1" ht="18" customHeight="1" spans="1:9">
      <c r="A199" s="179">
        <v>22404</v>
      </c>
      <c r="B199" s="30" t="s">
        <v>370</v>
      </c>
      <c r="C199" s="180">
        <f t="shared" si="24"/>
        <v>0</v>
      </c>
      <c r="D199" s="188"/>
      <c r="E199" s="190"/>
      <c r="F199" s="190"/>
      <c r="G199" s="29"/>
      <c r="H199" s="29"/>
      <c r="I199" s="29"/>
    </row>
    <row r="200" s="175" customFormat="1" ht="18" customHeight="1" spans="1:9">
      <c r="A200" s="179">
        <v>22405</v>
      </c>
      <c r="B200" s="30" t="s">
        <v>371</v>
      </c>
      <c r="C200" s="180">
        <f t="shared" si="24"/>
        <v>0</v>
      </c>
      <c r="D200" s="188"/>
      <c r="E200" s="190"/>
      <c r="F200" s="190"/>
      <c r="G200" s="29"/>
      <c r="H200" s="29"/>
      <c r="I200" s="29"/>
    </row>
    <row r="201" s="175" customFormat="1" ht="18" customHeight="1" spans="1:9">
      <c r="A201" s="179">
        <v>22406</v>
      </c>
      <c r="B201" s="30" t="s">
        <v>372</v>
      </c>
      <c r="C201" s="180">
        <f t="shared" si="24"/>
        <v>302</v>
      </c>
      <c r="D201" s="195">
        <v>302</v>
      </c>
      <c r="E201" s="190"/>
      <c r="F201" s="190"/>
      <c r="G201" s="29"/>
      <c r="H201" s="29"/>
      <c r="I201" s="29"/>
    </row>
    <row r="202" s="175" customFormat="1" ht="18" customHeight="1" spans="1:9">
      <c r="A202" s="179">
        <v>22407</v>
      </c>
      <c r="B202" s="30" t="s">
        <v>373</v>
      </c>
      <c r="C202" s="180">
        <f t="shared" si="24"/>
        <v>0</v>
      </c>
      <c r="D202" s="188"/>
      <c r="E202" s="190"/>
      <c r="F202" s="190"/>
      <c r="G202" s="29"/>
      <c r="H202" s="29"/>
      <c r="I202" s="29"/>
    </row>
    <row r="203" s="175" customFormat="1" ht="18" customHeight="1" spans="1:9">
      <c r="A203" s="179">
        <v>22499</v>
      </c>
      <c r="B203" s="30" t="s">
        <v>374</v>
      </c>
      <c r="C203" s="180">
        <f t="shared" si="24"/>
        <v>0</v>
      </c>
      <c r="D203" s="190"/>
      <c r="E203" s="190"/>
      <c r="F203" s="190"/>
      <c r="G203" s="29"/>
      <c r="H203" s="29"/>
      <c r="I203" s="29"/>
    </row>
    <row r="204" s="176" customFormat="1" ht="18" customHeight="1" spans="1:9">
      <c r="A204" s="187">
        <v>227</v>
      </c>
      <c r="B204" s="68" t="s">
        <v>75</v>
      </c>
      <c r="C204" s="47">
        <f t="shared" si="24"/>
        <v>4289</v>
      </c>
      <c r="D204" s="69">
        <v>1055</v>
      </c>
      <c r="E204" s="69"/>
      <c r="F204" s="69"/>
      <c r="G204" s="69">
        <v>3234</v>
      </c>
      <c r="H204" s="69"/>
      <c r="I204" s="69"/>
    </row>
    <row r="205" ht="18" customHeight="1" spans="1:9">
      <c r="A205" s="199">
        <v>229</v>
      </c>
      <c r="B205" s="53" t="s">
        <v>76</v>
      </c>
      <c r="C205" s="47">
        <f t="shared" si="24"/>
        <v>5563</v>
      </c>
      <c r="D205" s="70">
        <f t="shared" ref="D205:I205" si="25">SUM(D206:D207)</f>
        <v>0</v>
      </c>
      <c r="E205" s="70">
        <f t="shared" si="25"/>
        <v>0</v>
      </c>
      <c r="F205" s="70">
        <f t="shared" si="25"/>
        <v>0</v>
      </c>
      <c r="G205" s="70">
        <f t="shared" si="25"/>
        <v>5563</v>
      </c>
      <c r="H205" s="70">
        <f t="shared" si="25"/>
        <v>0</v>
      </c>
      <c r="I205" s="70">
        <f t="shared" si="25"/>
        <v>0</v>
      </c>
    </row>
    <row r="206" s="175" customFormat="1" ht="18" customHeight="1" spans="1:9">
      <c r="A206" s="179">
        <v>22902</v>
      </c>
      <c r="B206" s="30" t="s">
        <v>375</v>
      </c>
      <c r="C206" s="180">
        <f t="shared" si="24"/>
        <v>0</v>
      </c>
      <c r="D206" s="29"/>
      <c r="E206" s="29"/>
      <c r="F206" s="29"/>
      <c r="G206" s="29"/>
      <c r="H206" s="29"/>
      <c r="I206" s="29"/>
    </row>
    <row r="207" s="175" customFormat="1" ht="18" customHeight="1" spans="1:9">
      <c r="A207" s="179">
        <v>22999</v>
      </c>
      <c r="B207" s="30" t="s">
        <v>357</v>
      </c>
      <c r="C207" s="180">
        <f t="shared" si="24"/>
        <v>5563</v>
      </c>
      <c r="D207" s="29"/>
      <c r="E207" s="29"/>
      <c r="F207" s="29"/>
      <c r="G207" s="29">
        <v>5563</v>
      </c>
      <c r="H207" s="29"/>
      <c r="I207" s="29"/>
    </row>
    <row r="208" s="176" customFormat="1" ht="18" customHeight="1" spans="1:9">
      <c r="A208" s="187">
        <v>232</v>
      </c>
      <c r="B208" s="68" t="s">
        <v>77</v>
      </c>
      <c r="C208" s="47">
        <f t="shared" si="24"/>
        <v>10502</v>
      </c>
      <c r="D208" s="69">
        <f t="shared" ref="D208:I208" si="26">SUM(D209)</f>
        <v>0</v>
      </c>
      <c r="E208" s="69">
        <f t="shared" si="26"/>
        <v>0</v>
      </c>
      <c r="F208" s="69">
        <f t="shared" si="26"/>
        <v>0</v>
      </c>
      <c r="G208" s="69">
        <f t="shared" si="26"/>
        <v>10502</v>
      </c>
      <c r="H208" s="69">
        <f t="shared" si="26"/>
        <v>0</v>
      </c>
      <c r="I208" s="69">
        <f t="shared" si="26"/>
        <v>0</v>
      </c>
    </row>
    <row r="209" s="175" customFormat="1" ht="18" customHeight="1" spans="1:9">
      <c r="A209" s="179">
        <v>23203</v>
      </c>
      <c r="B209" s="30" t="s">
        <v>376</v>
      </c>
      <c r="C209" s="180">
        <f t="shared" si="24"/>
        <v>10502</v>
      </c>
      <c r="D209" s="29"/>
      <c r="E209" s="29"/>
      <c r="F209" s="29"/>
      <c r="G209" s="190">
        <v>10502</v>
      </c>
      <c r="H209" s="29"/>
      <c r="I209" s="29"/>
    </row>
    <row r="210" ht="18" customHeight="1" spans="1:9">
      <c r="A210" s="199">
        <v>233</v>
      </c>
      <c r="B210" s="53" t="s">
        <v>78</v>
      </c>
      <c r="C210" s="47">
        <f t="shared" si="24"/>
        <v>1</v>
      </c>
      <c r="D210" s="70"/>
      <c r="E210" s="70"/>
      <c r="F210" s="70"/>
      <c r="G210" s="70">
        <v>1</v>
      </c>
      <c r="H210" s="70"/>
      <c r="I210" s="70"/>
    </row>
    <row r="211" s="176" customFormat="1" ht="18" customHeight="1" spans="1:9">
      <c r="A211" s="66" t="s">
        <v>79</v>
      </c>
      <c r="B211" s="66"/>
      <c r="C211" s="68">
        <f t="shared" ref="C211:I211" si="27">C6+C33+C36+C39+C51+C62+C73+C80+C102+C116+C132+C139+C148+C155+C163+C167+C173+C183+C187+C191+C196+C204+C205+C208+C210</f>
        <v>173007</v>
      </c>
      <c r="D211" s="68">
        <f t="shared" si="27"/>
        <v>153286</v>
      </c>
      <c r="E211" s="68">
        <f t="shared" si="27"/>
        <v>421</v>
      </c>
      <c r="F211" s="68">
        <f t="shared" si="27"/>
        <v>0</v>
      </c>
      <c r="G211" s="68">
        <f t="shared" si="27"/>
        <v>19300</v>
      </c>
      <c r="H211" s="68">
        <f t="shared" si="27"/>
        <v>0</v>
      </c>
      <c r="I211" s="68">
        <f t="shared" si="27"/>
        <v>0</v>
      </c>
    </row>
  </sheetData>
  <mergeCells count="11">
    <mergeCell ref="A2:I2"/>
    <mergeCell ref="H3:I3"/>
    <mergeCell ref="A4:B4"/>
    <mergeCell ref="A211:B211"/>
    <mergeCell ref="C4:C5"/>
    <mergeCell ref="D4:D5"/>
    <mergeCell ref="E4:E5"/>
    <mergeCell ref="F4:F5"/>
    <mergeCell ref="G4:G5"/>
    <mergeCell ref="H4:H5"/>
    <mergeCell ref="I4:I5"/>
  </mergeCells>
  <pageMargins left="0.751388888888889" right="0.275" top="1" bottom="0.550694444444444" header="0.5" footer="0.314583333333333"/>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R32"/>
  <sheetViews>
    <sheetView topLeftCell="A20" workbookViewId="0">
      <selection activeCell="Q29" sqref="Q29"/>
    </sheetView>
  </sheetViews>
  <sheetFormatPr defaultColWidth="9" defaultRowHeight="17.4"/>
  <cols>
    <col min="1" max="1" width="6.1" style="151" customWidth="1"/>
    <col min="2" max="2" width="20.5" style="149" customWidth="1"/>
    <col min="3" max="3" width="8.00833333333333" style="152" customWidth="1"/>
    <col min="4" max="4" width="7.375" style="149" customWidth="1"/>
    <col min="5" max="5" width="5.9" style="149" customWidth="1"/>
    <col min="6" max="6" width="5.90833333333333" style="149" customWidth="1"/>
    <col min="7" max="7" width="6.15833333333333" style="149" customWidth="1"/>
    <col min="8" max="8" width="7.375" style="149" customWidth="1"/>
    <col min="9" max="9" width="5.6" style="149" customWidth="1"/>
    <col min="10" max="10" width="4.7" style="149" customWidth="1"/>
    <col min="11" max="11" width="5.2" style="149" customWidth="1"/>
    <col min="12" max="12" width="6.1" style="149" customWidth="1"/>
    <col min="13" max="13" width="7.375" style="149" customWidth="1"/>
    <col min="14" max="14" width="6.1" style="149" customWidth="1"/>
    <col min="15" max="15" width="5.6" style="149" customWidth="1"/>
    <col min="16" max="16" width="5.9" style="149" customWidth="1"/>
    <col min="17" max="18" width="5.4" style="149" customWidth="1"/>
    <col min="19" max="16384" width="9" style="149"/>
  </cols>
  <sheetData>
    <row r="1" s="147" customFormat="1" spans="1:18">
      <c r="A1" s="153" t="s">
        <v>377</v>
      </c>
      <c r="B1" s="154"/>
      <c r="C1" s="155"/>
      <c r="D1" s="154"/>
      <c r="E1" s="154"/>
      <c r="F1" s="154"/>
      <c r="G1" s="154"/>
      <c r="H1" s="154"/>
      <c r="I1" s="154"/>
      <c r="J1" s="154"/>
      <c r="K1" s="154"/>
      <c r="L1" s="154"/>
      <c r="M1" s="154"/>
      <c r="N1" s="154"/>
      <c r="O1" s="154"/>
      <c r="P1" s="154"/>
      <c r="Q1" s="154"/>
      <c r="R1" s="154"/>
    </row>
    <row r="2" s="148" customFormat="1" ht="22" customHeight="1" spans="1:18">
      <c r="A2" s="156" t="s">
        <v>378</v>
      </c>
      <c r="B2" s="156"/>
      <c r="C2" s="157"/>
      <c r="D2" s="156"/>
      <c r="E2" s="156"/>
      <c r="F2" s="156"/>
      <c r="G2" s="156"/>
      <c r="H2" s="156"/>
      <c r="I2" s="156"/>
      <c r="J2" s="156"/>
      <c r="K2" s="156"/>
      <c r="L2" s="156"/>
      <c r="M2" s="156"/>
      <c r="N2" s="156"/>
      <c r="O2" s="156"/>
      <c r="P2" s="156"/>
      <c r="Q2" s="156"/>
      <c r="R2" s="156"/>
    </row>
    <row r="3" s="149" customFormat="1" ht="17" customHeight="1" spans="1:18">
      <c r="A3" s="151"/>
      <c r="C3" s="152"/>
      <c r="D3" s="158"/>
      <c r="E3" s="158"/>
      <c r="F3" s="158"/>
      <c r="G3" s="158"/>
      <c r="H3" s="158"/>
      <c r="I3" s="158"/>
      <c r="R3" s="170" t="s">
        <v>379</v>
      </c>
    </row>
    <row r="4" s="150" customFormat="1" ht="22" customHeight="1" spans="1:18">
      <c r="A4" s="159" t="s">
        <v>18</v>
      </c>
      <c r="B4" s="159"/>
      <c r="C4" s="160" t="s">
        <v>380</v>
      </c>
      <c r="D4" s="159">
        <v>501</v>
      </c>
      <c r="E4" s="159">
        <v>502</v>
      </c>
      <c r="F4" s="159">
        <v>503</v>
      </c>
      <c r="G4" s="159">
        <v>504</v>
      </c>
      <c r="H4" s="159">
        <v>505</v>
      </c>
      <c r="I4" s="159">
        <v>506</v>
      </c>
      <c r="J4" s="159">
        <v>507</v>
      </c>
      <c r="K4" s="159">
        <v>508</v>
      </c>
      <c r="L4" s="159">
        <v>509</v>
      </c>
      <c r="M4" s="159">
        <v>510</v>
      </c>
      <c r="N4" s="159">
        <v>511</v>
      </c>
      <c r="O4" s="159">
        <v>512</v>
      </c>
      <c r="P4" s="159">
        <v>513</v>
      </c>
      <c r="Q4" s="159">
        <v>514</v>
      </c>
      <c r="R4" s="159">
        <v>515</v>
      </c>
    </row>
    <row r="5" s="150" customFormat="1" ht="78" customHeight="1" spans="1:18">
      <c r="A5" s="159" t="s">
        <v>21</v>
      </c>
      <c r="B5" s="159" t="s">
        <v>22</v>
      </c>
      <c r="C5" s="160"/>
      <c r="D5" s="161" t="s">
        <v>381</v>
      </c>
      <c r="E5" s="161" t="s">
        <v>382</v>
      </c>
      <c r="F5" s="161" t="s">
        <v>383</v>
      </c>
      <c r="G5" s="161" t="s">
        <v>384</v>
      </c>
      <c r="H5" s="161" t="s">
        <v>385</v>
      </c>
      <c r="I5" s="161" t="s">
        <v>386</v>
      </c>
      <c r="J5" s="161" t="s">
        <v>387</v>
      </c>
      <c r="K5" s="161" t="s">
        <v>388</v>
      </c>
      <c r="L5" s="161" t="s">
        <v>389</v>
      </c>
      <c r="M5" s="161" t="s">
        <v>390</v>
      </c>
      <c r="N5" s="161" t="s">
        <v>391</v>
      </c>
      <c r="O5" s="161" t="s">
        <v>392</v>
      </c>
      <c r="P5" s="161" t="s">
        <v>87</v>
      </c>
      <c r="Q5" s="161" t="s">
        <v>393</v>
      </c>
      <c r="R5" s="161" t="s">
        <v>394</v>
      </c>
    </row>
    <row r="6" s="149" customFormat="1" ht="21" customHeight="1" spans="1:18">
      <c r="A6" s="162">
        <v>201</v>
      </c>
      <c r="B6" s="163" t="s">
        <v>395</v>
      </c>
      <c r="C6" s="164">
        <f>SUM(D6:R6)</f>
        <v>30640</v>
      </c>
      <c r="D6" s="165">
        <v>5417</v>
      </c>
      <c r="E6" s="165">
        <v>2509</v>
      </c>
      <c r="F6" s="165">
        <v>2838</v>
      </c>
      <c r="G6" s="165">
        <v>1044</v>
      </c>
      <c r="H6" s="144">
        <v>15494</v>
      </c>
      <c r="I6" s="165"/>
      <c r="J6" s="165">
        <v>93</v>
      </c>
      <c r="K6" s="165"/>
      <c r="L6" s="165">
        <v>3245</v>
      </c>
      <c r="M6" s="165"/>
      <c r="N6" s="165"/>
      <c r="O6" s="165"/>
      <c r="P6" s="165"/>
      <c r="Q6" s="165"/>
      <c r="R6" s="163"/>
    </row>
    <row r="7" s="149" customFormat="1" ht="21" customHeight="1" spans="1:18">
      <c r="A7" s="162">
        <v>202</v>
      </c>
      <c r="B7" s="163" t="s">
        <v>396</v>
      </c>
      <c r="C7" s="164">
        <f>SUM(D7:R7)</f>
        <v>0</v>
      </c>
      <c r="D7" s="165"/>
      <c r="E7" s="165"/>
      <c r="F7" s="165"/>
      <c r="G7" s="165"/>
      <c r="H7" s="144"/>
      <c r="I7" s="165"/>
      <c r="J7" s="165"/>
      <c r="K7" s="165"/>
      <c r="L7" s="165"/>
      <c r="M7" s="165"/>
      <c r="N7" s="165"/>
      <c r="O7" s="165"/>
      <c r="P7" s="165"/>
      <c r="Q7" s="165"/>
      <c r="R7" s="163"/>
    </row>
    <row r="8" s="149" customFormat="1" ht="21" customHeight="1" spans="1:18">
      <c r="A8" s="162">
        <v>203</v>
      </c>
      <c r="B8" s="163" t="s">
        <v>397</v>
      </c>
      <c r="C8" s="164">
        <f t="shared" ref="C6:C31" si="0">SUM(D8:R8)</f>
        <v>47</v>
      </c>
      <c r="D8" s="165"/>
      <c r="E8" s="165">
        <v>47</v>
      </c>
      <c r="F8" s="165"/>
      <c r="G8" s="165"/>
      <c r="H8" s="144"/>
      <c r="I8" s="165"/>
      <c r="J8" s="165"/>
      <c r="K8" s="165"/>
      <c r="L8" s="165"/>
      <c r="M8" s="165"/>
      <c r="N8" s="165"/>
      <c r="O8" s="165"/>
      <c r="P8" s="165"/>
      <c r="Q8" s="165"/>
      <c r="R8" s="163"/>
    </row>
    <row r="9" s="149" customFormat="1" ht="21" customHeight="1" spans="1:18">
      <c r="A9" s="162">
        <v>204</v>
      </c>
      <c r="B9" s="163" t="s">
        <v>398</v>
      </c>
      <c r="C9" s="164">
        <f t="shared" si="0"/>
        <v>4901</v>
      </c>
      <c r="D9" s="165">
        <v>1551</v>
      </c>
      <c r="E9" s="165">
        <v>737</v>
      </c>
      <c r="F9" s="165"/>
      <c r="G9" s="165"/>
      <c r="H9" s="144">
        <v>2425</v>
      </c>
      <c r="I9" s="165"/>
      <c r="J9" s="165"/>
      <c r="K9" s="165"/>
      <c r="L9" s="165">
        <v>188</v>
      </c>
      <c r="M9" s="165"/>
      <c r="N9" s="165"/>
      <c r="O9" s="165"/>
      <c r="P9" s="165"/>
      <c r="Q9" s="165"/>
      <c r="R9" s="163"/>
    </row>
    <row r="10" s="149" customFormat="1" ht="21" customHeight="1" spans="1:18">
      <c r="A10" s="162">
        <v>205</v>
      </c>
      <c r="B10" s="163" t="s">
        <v>399</v>
      </c>
      <c r="C10" s="164">
        <f t="shared" si="0"/>
        <v>21713</v>
      </c>
      <c r="D10" s="165">
        <v>123</v>
      </c>
      <c r="E10" s="165">
        <v>53</v>
      </c>
      <c r="F10" s="165">
        <v>409</v>
      </c>
      <c r="G10" s="165">
        <v>1312</v>
      </c>
      <c r="H10" s="144">
        <v>19214</v>
      </c>
      <c r="I10" s="165"/>
      <c r="J10" s="165"/>
      <c r="K10" s="165"/>
      <c r="L10" s="165">
        <v>602</v>
      </c>
      <c r="M10" s="165"/>
      <c r="N10" s="165"/>
      <c r="O10" s="165"/>
      <c r="P10" s="165"/>
      <c r="Q10" s="165"/>
      <c r="R10" s="163"/>
    </row>
    <row r="11" s="149" customFormat="1" ht="21" customHeight="1" spans="1:18">
      <c r="A11" s="162">
        <v>206</v>
      </c>
      <c r="B11" s="163" t="s">
        <v>400</v>
      </c>
      <c r="C11" s="164">
        <f t="shared" si="0"/>
        <v>1679</v>
      </c>
      <c r="D11" s="165">
        <v>64</v>
      </c>
      <c r="E11" s="165">
        <v>14</v>
      </c>
      <c r="F11" s="165">
        <v>1553</v>
      </c>
      <c r="G11" s="165"/>
      <c r="H11" s="144">
        <v>45</v>
      </c>
      <c r="I11" s="165"/>
      <c r="J11" s="165"/>
      <c r="K11" s="165"/>
      <c r="L11" s="165">
        <v>3</v>
      </c>
      <c r="M11" s="165"/>
      <c r="N11" s="165"/>
      <c r="O11" s="165"/>
      <c r="P11" s="165"/>
      <c r="Q11" s="165"/>
      <c r="R11" s="163"/>
    </row>
    <row r="12" s="149" customFormat="1" ht="21" customHeight="1" spans="1:18">
      <c r="A12" s="162">
        <v>207</v>
      </c>
      <c r="B12" s="163" t="s">
        <v>401</v>
      </c>
      <c r="C12" s="164">
        <f t="shared" si="0"/>
        <v>1480</v>
      </c>
      <c r="D12" s="165">
        <v>456</v>
      </c>
      <c r="E12" s="165">
        <v>130</v>
      </c>
      <c r="F12" s="165"/>
      <c r="G12" s="165"/>
      <c r="H12" s="144">
        <v>812</v>
      </c>
      <c r="I12" s="165"/>
      <c r="J12" s="165"/>
      <c r="K12" s="165"/>
      <c r="L12" s="165">
        <v>82</v>
      </c>
      <c r="M12" s="165"/>
      <c r="N12" s="165"/>
      <c r="O12" s="165"/>
      <c r="P12" s="165"/>
      <c r="Q12" s="165"/>
      <c r="R12" s="163"/>
    </row>
    <row r="13" s="149" customFormat="1" ht="21" customHeight="1" spans="1:18">
      <c r="A13" s="162">
        <v>208</v>
      </c>
      <c r="B13" s="163" t="s">
        <v>402</v>
      </c>
      <c r="C13" s="164">
        <f t="shared" si="0"/>
        <v>34901</v>
      </c>
      <c r="D13" s="165">
        <v>2164</v>
      </c>
      <c r="E13" s="165">
        <v>615</v>
      </c>
      <c r="F13" s="165"/>
      <c r="G13" s="165">
        <v>6424</v>
      </c>
      <c r="H13" s="144">
        <v>9572</v>
      </c>
      <c r="I13" s="165"/>
      <c r="J13" s="165"/>
      <c r="K13" s="165"/>
      <c r="L13" s="165">
        <v>4200</v>
      </c>
      <c r="M13" s="165">
        <v>11926</v>
      </c>
      <c r="N13" s="165"/>
      <c r="O13" s="165"/>
      <c r="P13" s="165"/>
      <c r="Q13" s="165"/>
      <c r="R13" s="163"/>
    </row>
    <row r="14" s="149" customFormat="1" ht="21" customHeight="1" spans="1:18">
      <c r="A14" s="162">
        <v>210</v>
      </c>
      <c r="B14" s="163" t="s">
        <v>403</v>
      </c>
      <c r="C14" s="164">
        <f t="shared" si="0"/>
        <v>14870</v>
      </c>
      <c r="D14" s="165">
        <v>889</v>
      </c>
      <c r="E14" s="165">
        <v>500</v>
      </c>
      <c r="F14" s="165">
        <v>2650</v>
      </c>
      <c r="G14" s="165"/>
      <c r="H14" s="144">
        <v>6134</v>
      </c>
      <c r="I14" s="165"/>
      <c r="J14" s="165"/>
      <c r="K14" s="165"/>
      <c r="L14" s="165">
        <v>150</v>
      </c>
      <c r="M14" s="165">
        <v>4547</v>
      </c>
      <c r="N14" s="165"/>
      <c r="O14" s="165"/>
      <c r="P14" s="165"/>
      <c r="Q14" s="165"/>
      <c r="R14" s="163"/>
    </row>
    <row r="15" s="149" customFormat="1" ht="21" customHeight="1" spans="1:18">
      <c r="A15" s="162">
        <v>211</v>
      </c>
      <c r="B15" s="163" t="s">
        <v>404</v>
      </c>
      <c r="C15" s="164">
        <f t="shared" si="0"/>
        <v>5440</v>
      </c>
      <c r="D15" s="165">
        <v>470</v>
      </c>
      <c r="E15" s="165">
        <v>156</v>
      </c>
      <c r="F15" s="165">
        <v>3389</v>
      </c>
      <c r="G15" s="165">
        <v>663</v>
      </c>
      <c r="H15" s="144">
        <v>750</v>
      </c>
      <c r="I15" s="165"/>
      <c r="J15" s="165"/>
      <c r="K15" s="165"/>
      <c r="L15" s="165">
        <v>12</v>
      </c>
      <c r="M15" s="165"/>
      <c r="N15" s="165"/>
      <c r="O15" s="165"/>
      <c r="P15" s="165"/>
      <c r="Q15" s="165"/>
      <c r="R15" s="163"/>
    </row>
    <row r="16" s="149" customFormat="1" ht="21" customHeight="1" spans="1:18">
      <c r="A16" s="162">
        <v>212</v>
      </c>
      <c r="B16" s="163" t="s">
        <v>405</v>
      </c>
      <c r="C16" s="164">
        <f t="shared" si="0"/>
        <v>1250</v>
      </c>
      <c r="D16" s="165">
        <v>500</v>
      </c>
      <c r="E16" s="165">
        <v>120</v>
      </c>
      <c r="F16" s="165">
        <v>218</v>
      </c>
      <c r="G16" s="165"/>
      <c r="H16" s="144">
        <v>370</v>
      </c>
      <c r="I16" s="165"/>
      <c r="J16" s="165"/>
      <c r="K16" s="165"/>
      <c r="L16" s="165">
        <v>42</v>
      </c>
      <c r="M16" s="165"/>
      <c r="N16" s="165"/>
      <c r="O16" s="165"/>
      <c r="P16" s="165"/>
      <c r="Q16" s="165"/>
      <c r="R16" s="163"/>
    </row>
    <row r="17" s="150" customFormat="1" ht="21" customHeight="1" spans="1:18">
      <c r="A17" s="162">
        <v>213</v>
      </c>
      <c r="B17" s="163" t="s">
        <v>406</v>
      </c>
      <c r="C17" s="164">
        <f t="shared" si="0"/>
        <v>24716</v>
      </c>
      <c r="D17" s="165">
        <v>2467</v>
      </c>
      <c r="E17" s="165">
        <v>235</v>
      </c>
      <c r="F17" s="165">
        <v>3430</v>
      </c>
      <c r="G17" s="165"/>
      <c r="H17" s="144">
        <v>4729</v>
      </c>
      <c r="I17" s="165"/>
      <c r="J17" s="165"/>
      <c r="K17" s="165"/>
      <c r="L17" s="165">
        <v>13855</v>
      </c>
      <c r="M17" s="165"/>
      <c r="N17" s="169"/>
      <c r="O17" s="169"/>
      <c r="P17" s="169"/>
      <c r="Q17" s="169"/>
      <c r="R17" s="171"/>
    </row>
    <row r="18" s="149" customFormat="1" ht="21" customHeight="1" spans="1:18">
      <c r="A18" s="162">
        <v>214</v>
      </c>
      <c r="B18" s="163" t="s">
        <v>407</v>
      </c>
      <c r="C18" s="164">
        <f t="shared" si="0"/>
        <v>3240</v>
      </c>
      <c r="D18" s="165">
        <v>857</v>
      </c>
      <c r="E18" s="165">
        <v>125</v>
      </c>
      <c r="F18" s="165">
        <v>640</v>
      </c>
      <c r="G18" s="165">
        <v>636</v>
      </c>
      <c r="H18" s="144">
        <v>962</v>
      </c>
      <c r="I18" s="165"/>
      <c r="J18" s="165"/>
      <c r="K18" s="165"/>
      <c r="L18" s="165">
        <v>20</v>
      </c>
      <c r="M18" s="165"/>
      <c r="N18" s="165"/>
      <c r="O18" s="165"/>
      <c r="P18" s="165"/>
      <c r="Q18" s="165"/>
      <c r="R18" s="163"/>
    </row>
    <row r="19" s="149" customFormat="1" ht="21" customHeight="1" spans="1:18">
      <c r="A19" s="162">
        <v>215</v>
      </c>
      <c r="B19" s="166" t="s">
        <v>408</v>
      </c>
      <c r="C19" s="164">
        <f t="shared" si="0"/>
        <v>20</v>
      </c>
      <c r="D19" s="165"/>
      <c r="E19" s="165">
        <v>20</v>
      </c>
      <c r="F19" s="165"/>
      <c r="G19" s="165"/>
      <c r="H19" s="144"/>
      <c r="I19" s="165"/>
      <c r="J19" s="165"/>
      <c r="K19" s="165"/>
      <c r="L19" s="165"/>
      <c r="M19" s="165"/>
      <c r="N19" s="165"/>
      <c r="O19" s="165"/>
      <c r="P19" s="165"/>
      <c r="Q19" s="165"/>
      <c r="R19" s="163"/>
    </row>
    <row r="20" s="149" customFormat="1" ht="21" customHeight="1" spans="1:18">
      <c r="A20" s="162">
        <v>216</v>
      </c>
      <c r="B20" s="166" t="s">
        <v>409</v>
      </c>
      <c r="C20" s="164">
        <f t="shared" si="0"/>
        <v>180</v>
      </c>
      <c r="D20" s="165">
        <v>80</v>
      </c>
      <c r="E20" s="165">
        <v>40</v>
      </c>
      <c r="F20" s="165"/>
      <c r="G20" s="165"/>
      <c r="H20" s="144"/>
      <c r="I20" s="165"/>
      <c r="J20" s="165"/>
      <c r="K20" s="165">
        <v>60</v>
      </c>
      <c r="L20" s="165"/>
      <c r="M20" s="165"/>
      <c r="N20" s="165"/>
      <c r="O20" s="165"/>
      <c r="P20" s="165"/>
      <c r="Q20" s="165"/>
      <c r="R20" s="163"/>
    </row>
    <row r="21" s="149" customFormat="1" ht="21" customHeight="1" spans="1:18">
      <c r="A21" s="162">
        <v>217</v>
      </c>
      <c r="B21" s="167" t="s">
        <v>410</v>
      </c>
      <c r="C21" s="164">
        <f t="shared" si="0"/>
        <v>0</v>
      </c>
      <c r="D21" s="165"/>
      <c r="E21" s="165"/>
      <c r="F21" s="165"/>
      <c r="G21" s="165"/>
      <c r="H21" s="144"/>
      <c r="I21" s="165"/>
      <c r="J21" s="165"/>
      <c r="K21" s="165"/>
      <c r="L21" s="165"/>
      <c r="M21" s="165"/>
      <c r="N21" s="165"/>
      <c r="O21" s="165"/>
      <c r="P21" s="165"/>
      <c r="Q21" s="165"/>
      <c r="R21" s="163"/>
    </row>
    <row r="22" s="149" customFormat="1" ht="21" customHeight="1" spans="1:18">
      <c r="A22" s="162">
        <v>219</v>
      </c>
      <c r="B22" s="166" t="s">
        <v>411</v>
      </c>
      <c r="C22" s="164">
        <f t="shared" si="0"/>
        <v>0</v>
      </c>
      <c r="D22" s="165"/>
      <c r="E22" s="165"/>
      <c r="F22" s="165"/>
      <c r="G22" s="165"/>
      <c r="H22" s="144"/>
      <c r="I22" s="165"/>
      <c r="J22" s="165"/>
      <c r="K22" s="165"/>
      <c r="L22" s="165"/>
      <c r="M22" s="165"/>
      <c r="N22" s="165"/>
      <c r="O22" s="165"/>
      <c r="P22" s="165"/>
      <c r="Q22" s="165"/>
      <c r="R22" s="163"/>
    </row>
    <row r="23" s="149" customFormat="1" ht="21" customHeight="1" spans="1:18">
      <c r="A23" s="162">
        <v>220</v>
      </c>
      <c r="B23" s="166" t="s">
        <v>412</v>
      </c>
      <c r="C23" s="164">
        <f t="shared" si="0"/>
        <v>1340</v>
      </c>
      <c r="D23" s="165">
        <v>1040</v>
      </c>
      <c r="E23" s="165">
        <v>97</v>
      </c>
      <c r="F23" s="165">
        <v>155</v>
      </c>
      <c r="G23" s="165"/>
      <c r="H23" s="144">
        <v>48</v>
      </c>
      <c r="I23" s="165"/>
      <c r="J23" s="165"/>
      <c r="K23" s="165"/>
      <c r="L23" s="165"/>
      <c r="M23" s="165"/>
      <c r="N23" s="165"/>
      <c r="O23" s="165"/>
      <c r="P23" s="165"/>
      <c r="Q23" s="165"/>
      <c r="R23" s="163"/>
    </row>
    <row r="24" s="149" customFormat="1" ht="21" customHeight="1" spans="1:18">
      <c r="A24" s="162">
        <v>221</v>
      </c>
      <c r="B24" s="166" t="s">
        <v>413</v>
      </c>
      <c r="C24" s="164">
        <f t="shared" si="0"/>
        <v>5344</v>
      </c>
      <c r="D24" s="165">
        <v>2144</v>
      </c>
      <c r="E24" s="165"/>
      <c r="F24" s="165"/>
      <c r="G24" s="165"/>
      <c r="H24" s="144">
        <v>3200</v>
      </c>
      <c r="I24" s="165"/>
      <c r="J24" s="165"/>
      <c r="K24" s="165"/>
      <c r="L24" s="165"/>
      <c r="M24" s="165"/>
      <c r="N24" s="165"/>
      <c r="O24" s="165"/>
      <c r="P24" s="165"/>
      <c r="Q24" s="165"/>
      <c r="R24" s="163"/>
    </row>
    <row r="25" s="149" customFormat="1" ht="21" customHeight="1" spans="1:18">
      <c r="A25" s="162">
        <v>222</v>
      </c>
      <c r="B25" s="166" t="s">
        <v>414</v>
      </c>
      <c r="C25" s="164">
        <f t="shared" si="0"/>
        <v>432</v>
      </c>
      <c r="D25" s="165">
        <v>16</v>
      </c>
      <c r="E25" s="165"/>
      <c r="F25" s="165"/>
      <c r="G25" s="165"/>
      <c r="H25" s="144"/>
      <c r="I25" s="165"/>
      <c r="J25" s="165"/>
      <c r="K25" s="165"/>
      <c r="L25" s="165">
        <v>416</v>
      </c>
      <c r="M25" s="165"/>
      <c r="N25" s="165"/>
      <c r="O25" s="165"/>
      <c r="P25" s="165"/>
      <c r="Q25" s="165"/>
      <c r="R25" s="163"/>
    </row>
    <row r="26" s="149" customFormat="1" ht="21" customHeight="1" spans="1:18">
      <c r="A26" s="162">
        <v>224</v>
      </c>
      <c r="B26" s="166" t="s">
        <v>415</v>
      </c>
      <c r="C26" s="164">
        <f t="shared" si="0"/>
        <v>459</v>
      </c>
      <c r="D26" s="165">
        <v>149</v>
      </c>
      <c r="E26" s="165">
        <v>25</v>
      </c>
      <c r="F26" s="165"/>
      <c r="G26" s="165"/>
      <c r="H26" s="144">
        <v>219</v>
      </c>
      <c r="I26" s="165"/>
      <c r="J26" s="165"/>
      <c r="K26" s="165"/>
      <c r="L26" s="165">
        <v>66</v>
      </c>
      <c r="M26" s="165"/>
      <c r="N26" s="165"/>
      <c r="O26" s="165"/>
      <c r="P26" s="165"/>
      <c r="Q26" s="165"/>
      <c r="R26" s="163"/>
    </row>
    <row r="27" s="149" customFormat="1" ht="21" customHeight="1" spans="1:18">
      <c r="A27" s="162">
        <v>227</v>
      </c>
      <c r="B27" s="167" t="s">
        <v>416</v>
      </c>
      <c r="C27" s="164">
        <f t="shared" si="0"/>
        <v>4289</v>
      </c>
      <c r="D27" s="165"/>
      <c r="E27" s="165"/>
      <c r="F27" s="165"/>
      <c r="G27" s="165"/>
      <c r="H27" s="144"/>
      <c r="I27" s="165"/>
      <c r="J27" s="165"/>
      <c r="K27" s="165"/>
      <c r="L27" s="165"/>
      <c r="M27" s="165"/>
      <c r="N27" s="165"/>
      <c r="O27" s="165"/>
      <c r="P27" s="165"/>
      <c r="Q27" s="165">
        <v>4289</v>
      </c>
      <c r="R27" s="163"/>
    </row>
    <row r="28" s="149" customFormat="1" ht="21" customHeight="1" spans="1:18">
      <c r="A28" s="162">
        <v>229</v>
      </c>
      <c r="B28" s="163" t="s">
        <v>394</v>
      </c>
      <c r="C28" s="164">
        <f t="shared" si="0"/>
        <v>5563</v>
      </c>
      <c r="D28" s="165"/>
      <c r="E28" s="165"/>
      <c r="F28" s="165"/>
      <c r="G28" s="165"/>
      <c r="H28" s="144"/>
      <c r="I28" s="165"/>
      <c r="J28" s="165"/>
      <c r="K28" s="165"/>
      <c r="L28" s="165"/>
      <c r="M28" s="165"/>
      <c r="N28" s="165"/>
      <c r="O28" s="165"/>
      <c r="P28" s="165"/>
      <c r="Q28" s="165"/>
      <c r="R28" s="163">
        <v>5563</v>
      </c>
    </row>
    <row r="29" s="149" customFormat="1" ht="21" customHeight="1" spans="1:18">
      <c r="A29" s="162">
        <v>230</v>
      </c>
      <c r="B29" s="163" t="s">
        <v>87</v>
      </c>
      <c r="C29" s="164">
        <f t="shared" si="0"/>
        <v>0</v>
      </c>
      <c r="D29" s="165"/>
      <c r="E29" s="165"/>
      <c r="F29" s="165"/>
      <c r="G29" s="165"/>
      <c r="H29" s="144"/>
      <c r="I29" s="165"/>
      <c r="J29" s="165"/>
      <c r="K29" s="165"/>
      <c r="L29" s="165"/>
      <c r="M29" s="165"/>
      <c r="N29" s="165"/>
      <c r="O29" s="165"/>
      <c r="P29" s="165"/>
      <c r="Q29" s="165"/>
      <c r="R29" s="163"/>
    </row>
    <row r="30" s="149" customFormat="1" ht="21" customHeight="1" spans="1:18">
      <c r="A30" s="162">
        <v>232</v>
      </c>
      <c r="B30" s="166" t="s">
        <v>417</v>
      </c>
      <c r="C30" s="164">
        <f t="shared" si="0"/>
        <v>10502</v>
      </c>
      <c r="D30" s="165"/>
      <c r="E30" s="165"/>
      <c r="F30" s="165"/>
      <c r="G30" s="165"/>
      <c r="H30" s="144"/>
      <c r="I30" s="165"/>
      <c r="J30" s="165"/>
      <c r="K30" s="165"/>
      <c r="L30" s="165"/>
      <c r="M30" s="165"/>
      <c r="N30" s="165">
        <v>10502</v>
      </c>
      <c r="O30" s="165"/>
      <c r="P30" s="165"/>
      <c r="Q30" s="165"/>
      <c r="R30" s="163"/>
    </row>
    <row r="31" s="149" customFormat="1" ht="21" customHeight="1" spans="1:18">
      <c r="A31" s="162">
        <v>233</v>
      </c>
      <c r="B31" s="166" t="s">
        <v>418</v>
      </c>
      <c r="C31" s="164">
        <f t="shared" si="0"/>
        <v>1</v>
      </c>
      <c r="D31" s="165"/>
      <c r="E31" s="165"/>
      <c r="F31" s="165"/>
      <c r="G31" s="165"/>
      <c r="H31" s="144"/>
      <c r="I31" s="165"/>
      <c r="J31" s="165"/>
      <c r="K31" s="165"/>
      <c r="L31" s="165"/>
      <c r="M31" s="165"/>
      <c r="N31" s="165">
        <v>1</v>
      </c>
      <c r="O31" s="165"/>
      <c r="P31" s="165"/>
      <c r="Q31" s="165"/>
      <c r="R31" s="163"/>
    </row>
    <row r="32" s="149" customFormat="1" ht="21" customHeight="1" spans="1:18">
      <c r="A32" s="159" t="s">
        <v>79</v>
      </c>
      <c r="B32" s="159"/>
      <c r="C32" s="164">
        <f>SUM(C6:C31)</f>
        <v>173007</v>
      </c>
      <c r="D32" s="168">
        <f t="shared" ref="C32:R32" si="1">SUM(D6:D31)</f>
        <v>18387</v>
      </c>
      <c r="E32" s="168">
        <f t="shared" si="1"/>
        <v>5423</v>
      </c>
      <c r="F32" s="168">
        <f t="shared" si="1"/>
        <v>15282</v>
      </c>
      <c r="G32" s="168">
        <f t="shared" si="1"/>
        <v>10079</v>
      </c>
      <c r="H32" s="168">
        <f t="shared" si="1"/>
        <v>63974</v>
      </c>
      <c r="I32" s="168">
        <f t="shared" si="1"/>
        <v>0</v>
      </c>
      <c r="J32" s="168">
        <f t="shared" si="1"/>
        <v>93</v>
      </c>
      <c r="K32" s="168">
        <f t="shared" si="1"/>
        <v>60</v>
      </c>
      <c r="L32" s="168">
        <f t="shared" si="1"/>
        <v>22881</v>
      </c>
      <c r="M32" s="168">
        <f t="shared" si="1"/>
        <v>16473</v>
      </c>
      <c r="N32" s="168">
        <f t="shared" si="1"/>
        <v>10503</v>
      </c>
      <c r="O32" s="168">
        <f t="shared" si="1"/>
        <v>0</v>
      </c>
      <c r="P32" s="168">
        <f t="shared" si="1"/>
        <v>0</v>
      </c>
      <c r="Q32" s="168">
        <f t="shared" si="1"/>
        <v>4289</v>
      </c>
      <c r="R32" s="172">
        <f t="shared" si="1"/>
        <v>5563</v>
      </c>
    </row>
  </sheetData>
  <mergeCells count="4">
    <mergeCell ref="A2:R2"/>
    <mergeCell ref="A4:B4"/>
    <mergeCell ref="A32:B32"/>
    <mergeCell ref="C4:C5"/>
  </mergeCells>
  <pageMargins left="0.66875" right="0.196527777777778"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7"/>
  <sheetViews>
    <sheetView workbookViewId="0">
      <selection activeCell="O7" sqref="O7"/>
    </sheetView>
  </sheetViews>
  <sheetFormatPr defaultColWidth="5.75" defaultRowHeight="14.4" outlineLevelRow="6"/>
  <cols>
    <col min="1" max="1" width="7.7" style="139" customWidth="1"/>
    <col min="2" max="11" width="5.375" style="139" customWidth="1"/>
    <col min="12" max="12" width="3.375" style="139" customWidth="1"/>
    <col min="13" max="18" width="5.375" style="139" customWidth="1"/>
    <col min="19" max="19" width="3.51666666666667" style="139" customWidth="1"/>
    <col min="20" max="33" width="5.375" style="139" customWidth="1"/>
    <col min="34" max="34" width="3.51666666666667" style="139" customWidth="1"/>
    <col min="35" max="35" width="5.375" style="139" customWidth="1"/>
    <col min="36" max="16384" width="5.75" style="123"/>
  </cols>
  <sheetData>
    <row r="1" s="123" customFormat="1" spans="1:35">
      <c r="A1" s="139" t="s">
        <v>419</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row>
    <row r="2" s="124" customFormat="1" ht="28.5" customHeight="1" spans="1:35">
      <c r="A2" s="44" t="s">
        <v>420</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row>
    <row r="3" s="123" customFormat="1" ht="17.1" customHeight="1" spans="1:35">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row>
    <row r="4" s="123" customFormat="1" ht="18" customHeight="1" spans="1:35">
      <c r="A4" s="130" t="s">
        <v>421</v>
      </c>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row>
    <row r="5" s="123" customFormat="1" ht="241" customHeight="1" spans="1:35">
      <c r="A5" s="131" t="s">
        <v>422</v>
      </c>
      <c r="B5" s="141" t="s">
        <v>423</v>
      </c>
      <c r="C5" s="142" t="s">
        <v>424</v>
      </c>
      <c r="D5" s="142" t="s">
        <v>425</v>
      </c>
      <c r="E5" s="142" t="s">
        <v>426</v>
      </c>
      <c r="F5" s="142" t="s">
        <v>427</v>
      </c>
      <c r="G5" s="142" t="s">
        <v>428</v>
      </c>
      <c r="H5" s="142" t="s">
        <v>429</v>
      </c>
      <c r="I5" s="142" t="s">
        <v>430</v>
      </c>
      <c r="J5" s="142" t="s">
        <v>431</v>
      </c>
      <c r="K5" s="142" t="s">
        <v>432</v>
      </c>
      <c r="L5" s="142" t="s">
        <v>433</v>
      </c>
      <c r="M5" s="142" t="s">
        <v>112</v>
      </c>
      <c r="N5" s="145" t="s">
        <v>434</v>
      </c>
      <c r="O5" s="145" t="s">
        <v>435</v>
      </c>
      <c r="P5" s="145" t="s">
        <v>436</v>
      </c>
      <c r="Q5" s="145" t="s">
        <v>437</v>
      </c>
      <c r="R5" s="145" t="s">
        <v>438</v>
      </c>
      <c r="S5" s="145" t="s">
        <v>439</v>
      </c>
      <c r="T5" s="145" t="s">
        <v>440</v>
      </c>
      <c r="U5" s="145" t="s">
        <v>441</v>
      </c>
      <c r="V5" s="145" t="s">
        <v>442</v>
      </c>
      <c r="W5" s="145" t="s">
        <v>443</v>
      </c>
      <c r="X5" s="145" t="s">
        <v>444</v>
      </c>
      <c r="Y5" s="145" t="s">
        <v>445</v>
      </c>
      <c r="Z5" s="145" t="s">
        <v>446</v>
      </c>
      <c r="AA5" s="145" t="s">
        <v>447</v>
      </c>
      <c r="AB5" s="145" t="s">
        <v>448</v>
      </c>
      <c r="AC5" s="145" t="s">
        <v>449</v>
      </c>
      <c r="AD5" s="145" t="s">
        <v>450</v>
      </c>
      <c r="AE5" s="145" t="s">
        <v>451</v>
      </c>
      <c r="AF5" s="145" t="s">
        <v>452</v>
      </c>
      <c r="AG5" s="145" t="s">
        <v>453</v>
      </c>
      <c r="AH5" s="145" t="s">
        <v>454</v>
      </c>
      <c r="AI5" s="142" t="s">
        <v>455</v>
      </c>
    </row>
    <row r="6" s="125" customFormat="1" ht="54" customHeight="1" spans="1:35">
      <c r="A6" s="143">
        <f>SUM(B6:AI6)</f>
        <v>118618</v>
      </c>
      <c r="B6" s="144">
        <v>60366</v>
      </c>
      <c r="C6" s="144">
        <v>13450</v>
      </c>
      <c r="D6" s="144">
        <v>1258</v>
      </c>
      <c r="E6" s="144"/>
      <c r="F6" s="144">
        <v>859</v>
      </c>
      <c r="G6" s="144"/>
      <c r="H6" s="144">
        <v>5316</v>
      </c>
      <c r="I6" s="144">
        <v>7599</v>
      </c>
      <c r="J6" s="144">
        <v>1726</v>
      </c>
      <c r="K6" s="144"/>
      <c r="L6" s="144"/>
      <c r="M6" s="144"/>
      <c r="N6" s="144"/>
      <c r="O6" s="144"/>
      <c r="P6" s="144"/>
      <c r="Q6" s="144"/>
      <c r="R6" s="144"/>
      <c r="S6" s="144"/>
      <c r="T6" s="144"/>
      <c r="U6" s="144">
        <v>8985</v>
      </c>
      <c r="V6" s="144">
        <v>63</v>
      </c>
      <c r="W6" s="144"/>
      <c r="X6" s="144"/>
      <c r="Y6" s="144">
        <v>15293</v>
      </c>
      <c r="Z6" s="146"/>
      <c r="AA6" s="146"/>
      <c r="AB6" s="146"/>
      <c r="AC6" s="146"/>
      <c r="AD6" s="146"/>
      <c r="AE6" s="146"/>
      <c r="AF6" s="146"/>
      <c r="AG6" s="146">
        <v>302</v>
      </c>
      <c r="AH6" s="146"/>
      <c r="AI6" s="146">
        <v>3401</v>
      </c>
    </row>
    <row r="7" s="123" customFormat="1" spans="1:35">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row>
  </sheetData>
  <mergeCells count="3">
    <mergeCell ref="A2:AI2"/>
    <mergeCell ref="A3:AI3"/>
    <mergeCell ref="A4:AI4"/>
  </mergeCells>
  <pageMargins left="0.75" right="0.75" top="1" bottom="1" header="0.5" footer="0.5"/>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V8"/>
  <sheetViews>
    <sheetView workbookViewId="0">
      <selection activeCell="M9" sqref="M9"/>
    </sheetView>
  </sheetViews>
  <sheetFormatPr defaultColWidth="5.75" defaultRowHeight="14.4" outlineLevelRow="7"/>
  <cols>
    <col min="1" max="1" width="7.375" style="123" customWidth="1"/>
    <col min="2" max="9" width="5.625" style="123" customWidth="1"/>
    <col min="10" max="10" width="5.625" style="126" customWidth="1"/>
    <col min="11" max="14" width="5.625" style="123" customWidth="1"/>
    <col min="15" max="15" width="5.625" style="126" customWidth="1"/>
    <col min="16" max="16" width="5.625" style="123" customWidth="1"/>
    <col min="17" max="17" width="3.6" style="123" customWidth="1"/>
    <col min="18" max="18" width="5.625" style="123" customWidth="1"/>
    <col min="19" max="19" width="4.1" style="123" customWidth="1"/>
    <col min="20" max="21" width="5.625" style="123" customWidth="1"/>
    <col min="22" max="22" width="5.5" style="123" customWidth="1"/>
    <col min="23" max="16384" width="5.75" style="123"/>
  </cols>
  <sheetData>
    <row r="1" s="123" customFormat="1" spans="1:15">
      <c r="A1" s="127" t="s">
        <v>456</v>
      </c>
      <c r="J1" s="126"/>
      <c r="O1" s="126"/>
    </row>
    <row r="2" s="124" customFormat="1" ht="33.95" customHeight="1" spans="1:22">
      <c r="A2" s="128" t="s">
        <v>457</v>
      </c>
      <c r="B2" s="128"/>
      <c r="C2" s="128"/>
      <c r="D2" s="128"/>
      <c r="E2" s="128"/>
      <c r="F2" s="128"/>
      <c r="G2" s="128"/>
      <c r="H2" s="128"/>
      <c r="I2" s="128"/>
      <c r="J2" s="128"/>
      <c r="K2" s="128"/>
      <c r="L2" s="128"/>
      <c r="M2" s="128"/>
      <c r="N2" s="128"/>
      <c r="O2" s="128"/>
      <c r="P2" s="128"/>
      <c r="Q2" s="128"/>
      <c r="R2" s="128"/>
      <c r="S2" s="128"/>
      <c r="T2" s="128"/>
      <c r="U2" s="128"/>
      <c r="V2" s="128"/>
    </row>
    <row r="3" s="123" customFormat="1" ht="17.1" customHeight="1" spans="1:22">
      <c r="A3" s="129"/>
      <c r="B3" s="129"/>
      <c r="C3" s="129"/>
      <c r="D3" s="129"/>
      <c r="E3" s="129"/>
      <c r="F3" s="129"/>
      <c r="G3" s="129"/>
      <c r="H3" s="129"/>
      <c r="I3" s="129"/>
      <c r="J3" s="129"/>
      <c r="K3" s="129"/>
      <c r="L3" s="129"/>
      <c r="M3" s="129"/>
      <c r="N3" s="129"/>
      <c r="O3" s="129"/>
      <c r="P3" s="129"/>
      <c r="Q3" s="129"/>
      <c r="R3" s="129"/>
      <c r="S3" s="129"/>
      <c r="T3" s="129"/>
      <c r="U3" s="137"/>
      <c r="V3" s="138" t="s">
        <v>17</v>
      </c>
    </row>
    <row r="4" s="123" customFormat="1" ht="31.5" customHeight="1" spans="1:22">
      <c r="A4" s="130" t="s">
        <v>458</v>
      </c>
      <c r="B4" s="130"/>
      <c r="C4" s="130"/>
      <c r="D4" s="130"/>
      <c r="E4" s="130"/>
      <c r="F4" s="130"/>
      <c r="G4" s="130"/>
      <c r="H4" s="130"/>
      <c r="I4" s="130"/>
      <c r="J4" s="130"/>
      <c r="K4" s="130"/>
      <c r="L4" s="130"/>
      <c r="M4" s="130"/>
      <c r="N4" s="130"/>
      <c r="O4" s="130"/>
      <c r="P4" s="130"/>
      <c r="Q4" s="130"/>
      <c r="R4" s="130"/>
      <c r="S4" s="130"/>
      <c r="T4" s="130"/>
      <c r="U4" s="130"/>
      <c r="V4" s="130"/>
    </row>
    <row r="5" s="123" customFormat="1" ht="91" customHeight="1" spans="1:22">
      <c r="A5" s="131" t="s">
        <v>459</v>
      </c>
      <c r="B5" s="131" t="s">
        <v>460</v>
      </c>
      <c r="C5" s="131" t="s">
        <v>461</v>
      </c>
      <c r="D5" s="131" t="s">
        <v>462</v>
      </c>
      <c r="E5" s="131" t="s">
        <v>463</v>
      </c>
      <c r="F5" s="131" t="s">
        <v>464</v>
      </c>
      <c r="G5" s="131" t="s">
        <v>465</v>
      </c>
      <c r="H5" s="131" t="s">
        <v>466</v>
      </c>
      <c r="I5" s="131" t="s">
        <v>467</v>
      </c>
      <c r="J5" s="131" t="s">
        <v>468</v>
      </c>
      <c r="K5" s="131" t="s">
        <v>469</v>
      </c>
      <c r="L5" s="131" t="s">
        <v>470</v>
      </c>
      <c r="M5" s="131" t="s">
        <v>471</v>
      </c>
      <c r="N5" s="131" t="s">
        <v>472</v>
      </c>
      <c r="O5" s="131" t="s">
        <v>473</v>
      </c>
      <c r="P5" s="131" t="s">
        <v>474</v>
      </c>
      <c r="Q5" s="131" t="s">
        <v>475</v>
      </c>
      <c r="R5" s="131" t="s">
        <v>476</v>
      </c>
      <c r="S5" s="131" t="s">
        <v>477</v>
      </c>
      <c r="T5" s="131" t="s">
        <v>478</v>
      </c>
      <c r="U5" s="131" t="s">
        <v>479</v>
      </c>
      <c r="V5" s="131" t="s">
        <v>480</v>
      </c>
    </row>
    <row r="6" s="125" customFormat="1" ht="39" customHeight="1" spans="1:22">
      <c r="A6" s="132">
        <f>SUM(B6:V6)</f>
        <v>421</v>
      </c>
      <c r="B6" s="133"/>
      <c r="C6" s="133"/>
      <c r="D6" s="133"/>
      <c r="E6" s="133"/>
      <c r="F6" s="133"/>
      <c r="G6" s="133"/>
      <c r="H6" s="133"/>
      <c r="I6" s="133"/>
      <c r="J6" s="134"/>
      <c r="K6" s="135"/>
      <c r="L6" s="135"/>
      <c r="M6" s="135">
        <v>421</v>
      </c>
      <c r="N6" s="135"/>
      <c r="O6" s="136"/>
      <c r="P6" s="135"/>
      <c r="Q6" s="135"/>
      <c r="R6" s="135"/>
      <c r="S6" s="135"/>
      <c r="T6" s="135"/>
      <c r="U6" s="135"/>
      <c r="V6" s="133"/>
    </row>
    <row r="7" s="123" customFormat="1" spans="10:15">
      <c r="J7" s="126"/>
      <c r="O7" s="126"/>
    </row>
    <row r="8" s="123" customFormat="1" spans="10:15">
      <c r="J8" s="126"/>
      <c r="O8" s="126"/>
    </row>
  </sheetData>
  <mergeCells count="2">
    <mergeCell ref="A2:V2"/>
    <mergeCell ref="A4:V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15</vt:i4>
      </vt:variant>
    </vt:vector>
  </HeadingPairs>
  <TitlesOfParts>
    <vt:vector size="15" baseType="lpstr">
      <vt:lpstr>封面</vt:lpstr>
      <vt:lpstr>目录</vt:lpstr>
      <vt:lpstr>1</vt:lpstr>
      <vt:lpstr>2</vt:lpstr>
      <vt:lpstr>3.</vt:lpstr>
      <vt:lpstr>4</vt:lpstr>
      <vt:lpstr>5</vt:lpstr>
      <vt:lpstr>6</vt:lpstr>
      <vt:lpstr>7</vt:lpstr>
      <vt:lpstr>8</vt:lpstr>
      <vt:lpstr>9</vt:lpstr>
      <vt:lpstr>10</vt:lpstr>
      <vt:lpstr>11</vt:lpstr>
      <vt:lpstr>12</vt:lpstr>
      <vt:lpstr>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忘忧草</cp:lastModifiedBy>
  <cp:revision>1</cp:revision>
  <dcterms:created xsi:type="dcterms:W3CDTF">2006-02-17T21:15:00Z</dcterms:created>
  <cp:lastPrinted>2019-12-21T18:44:00Z</cp:lastPrinted>
  <dcterms:modified xsi:type="dcterms:W3CDTF">2025-01-22T09:34:51Z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C1CB99C9007A4C82B64E5071C39A6C51</vt:lpwstr>
  </property>
  <property fmtid="{D5CDD505-2E9C-101B-9397-08002B2CF9AE}" pid="4" name="KSORubyTemplateID" linkTarget="0">
    <vt:lpwstr>14</vt:lpwstr>
  </property>
</Properties>
</file>