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/>
  <bookViews>
    <workbookView xWindow="0" yWindow="0" windowWidth="23040" windowHeight="9060" activeTab="2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</sheets>
  <definedNames/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<sst xmlns="http://schemas.openxmlformats.org/spreadsheetml/2006/main" count="383" uniqueCount="269">
  <si>
    <t>附件2</t>
  </si>
  <si>
    <t>部门/单位预算公开情况审核表</t>
  </si>
  <si>
    <t>部门（单位）名称：</t>
  </si>
  <si>
    <t>合水县阳光苑幼儿园</t>
  </si>
  <si>
    <t>单位所属部门：</t>
  </si>
  <si>
    <t>合水县教育和科学技术局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</si>
  <si>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</si>
  <si>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</si>
  <si>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</si>
  <si>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</si>
  <si>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</si>
  <si>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</si>
  <si>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</si>
  <si>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</si>
  <si>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</si>
  <si>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</si>
  <si>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</si>
  <si>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</si>
  <si>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</si>
  <si>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</si>
  <si>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</si>
  <si>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</si>
  <si>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</si>
  <si>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</si>
  <si>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</si>
  <si>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</si>
  <si>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</si>
  <si>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</si>
  <si>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</si>
  <si>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</si>
  <si>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</si>
  <si>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</si>
  <si>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</si>
  <si>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</si>
  <si>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</si>
  <si>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</si>
  <si>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</si>
  <si>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</si>
  <si>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</si>
  <si>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</si>
  <si>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</si>
  <si>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</si>
  <si>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</si>
  <si>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</si>
  <si>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</si>
  <si>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</si>
  <si>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</si>
  <si>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</si>
  <si>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</si>
  <si>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</si>
  <si>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</si>
  <si>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</si>
  <si>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</si>
  <si>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</si>
  <si>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</si>
  <si>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</si>
  <si>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</si>
  <si>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</si>
  <si>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</si>
  <si>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</si>
  <si>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</si>
  <si>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</si>
  <si>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</si>
  <si>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</si>
  <si>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</si>
  <si>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</si>
  <si>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</si>
  <si>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</si>
  <si>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</si>
  <si>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</si>
  <si>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</si>
  <si>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</si>
  <si>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</si>
  <si>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</si>
  <si>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</si>
  <si>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</si>
  <si>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</si>
  <si>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</si>
  <si>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</si>
  <si>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</si>
  <si>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</si>
  <si>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</si>
  <si>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</si>
  <si>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</si>
  <si>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</si>
  <si>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</si>
  <si>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</si>
  <si>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</si>
  <si>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</si>
  <si>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</si>
  <si>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</si>
  <si>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</si>
  <si>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</si>
  <si>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</si>
  <si>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</si>
  <si>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</si>
  <si>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</si>
  <si>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t xml:space="preserve">    本级财政拨款</t>
  </si>
  <si>
    <t xml:space="preserve">          人员工资</t>
  </si>
  <si>
    <t xml:space="preserve">          公用经费</t>
  </si>
  <si>
    <t xml:space="preserve">          对个人和家庭补助</t>
  </si>
  <si>
    <t xml:space="preserve">          项目经费</t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</si>
  <si>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</si>
  <si>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</si>
  <si>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</si>
  <si>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</si>
  <si>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</si>
  <si>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</si>
  <si>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</si>
  <si>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</si>
  <si>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</si>
  <si>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</si>
  <si>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</si>
  <si>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</si>
  <si>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</si>
  <si>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</si>
  <si>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</si>
  <si>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</si>
  <si>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</si>
  <si>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</si>
  <si>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</si>
  <si>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</si>
  <si>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总计</t>
    </r>
  </si>
  <si>
    <t>五、教育支出</t>
  </si>
  <si>
    <t xml:space="preserve">    普通教育</t>
  </si>
  <si>
    <t xml:space="preserve">      学前教育</t>
  </si>
  <si>
    <t xml:space="preserve">      小学教育</t>
  </si>
  <si>
    <t xml:space="preserve">      其他普通教育支出</t>
  </si>
  <si>
    <t>八、社会保障和就业支出</t>
  </si>
  <si>
    <t xml:space="preserve">    行政事业单位离退休</t>
  </si>
  <si>
    <t xml:space="preserve">      事业单位离退休</t>
  </si>
  <si>
    <t xml:space="preserve">      离退休人员管理机构</t>
  </si>
  <si>
    <t xml:space="preserve">      死亡抚恤</t>
  </si>
  <si>
    <t xml:space="preserve">      其他优抚支出</t>
  </si>
  <si>
    <t xml:space="preserve">      机关事业单位基本养老保险缴费支出</t>
  </si>
  <si>
    <t xml:space="preserve">    其他社会保障和就业支出</t>
  </si>
  <si>
    <t>　　　其他社会保障和就业支出</t>
  </si>
  <si>
    <t>九、医疗卫生与计划生育支出</t>
  </si>
  <si>
    <t xml:space="preserve">    行政事业单位医疗</t>
  </si>
  <si>
    <t xml:space="preserve">      行政单位医疗</t>
  </si>
  <si>
    <t xml:space="preserve">      事业单位医疗</t>
  </si>
  <si>
    <t>十二、城乡社区支出</t>
  </si>
  <si>
    <t>　　国有土地使用权出让收入安排的支出</t>
  </si>
  <si>
    <t xml:space="preserve">  　　其他国有土地使用权出让收入安排的支出</t>
  </si>
  <si>
    <t>二十、住房保障支出</t>
  </si>
  <si>
    <t xml:space="preserve">    住房公积金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</si>
  <si>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</si>
  <si>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</si>
  <si>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</si>
  <si>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</si>
  <si>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</si>
  <si>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</si>
  <si>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</si>
  <si>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</si>
  <si>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</si>
  <si>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</si>
  <si>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</si>
  <si>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</si>
  <si>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</si>
  <si>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</si>
  <si>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</si>
  <si>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</si>
  <si>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</si>
  <si>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</si>
  <si>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</si>
  <si>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</si>
  <si>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</si>
  <si>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</si>
  <si>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</si>
  <si>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</si>
  <si>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</si>
  <si>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</si>
  <si>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</si>
  <si>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</si>
  <si>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</si>
  <si>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</si>
  <si>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</si>
  <si>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</si>
  <si>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</si>
  <si>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</si>
  <si>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</si>
  <si>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</si>
  <si>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</si>
  <si>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</si>
  <si>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</si>
  <si>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</si>
  <si>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</si>
  <si>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</si>
  <si>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</si>
  <si>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</si>
  <si>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</si>
  <si>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</si>
  <si>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</si>
  <si>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</si>
  <si>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</si>
  <si>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</si>
  <si>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</si>
  <si>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t>教育支出</t>
  </si>
  <si>
    <t>普通教育</t>
  </si>
  <si>
    <t>学前教育</t>
  </si>
  <si>
    <t>小学教育</t>
  </si>
  <si>
    <t>其他普通教育支出</t>
  </si>
  <si>
    <t>社会保障和就业支出</t>
  </si>
  <si>
    <t>行政事业单位养老支出</t>
  </si>
  <si>
    <t>事业单位离退休</t>
  </si>
  <si>
    <t>机关事业单位基本养老保险缴费支出</t>
  </si>
  <si>
    <t>抚恤</t>
  </si>
  <si>
    <t>死亡抚恤</t>
  </si>
  <si>
    <t>其他优抚支出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</si>
  <si>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</si>
  <si>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</si>
  <si>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</si>
  <si>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</si>
  <si>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</si>
  <si>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</si>
  <si>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</si>
  <si>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</si>
  <si>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</si>
  <si>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</si>
  <si>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</si>
  <si>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</si>
  <si>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t>工资福利支出</t>
  </si>
  <si>
    <t>基本工资</t>
  </si>
  <si>
    <t>津贴补贴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</si>
  <si>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</si>
  <si>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</si>
  <si>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</si>
  <si>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</si>
  <si>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</si>
  <si>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商品和服务支出</t>
  </si>
  <si>
    <t>工会会费</t>
  </si>
  <si>
    <t>个人采暖补贴支出（离退休）</t>
  </si>
  <si>
    <t>遗属供养人员生活补助</t>
  </si>
  <si>
    <t>2080801</t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</si>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</sst>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>
  <fonts count="25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b/>
      <sz val="11"/>
      <color indexed="8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10"/>
      <color rgb="FF000000"/>
      <name val="宋体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name val="宋体"/>
      <family val="2"/>
      <charset val="134"/>
    </font>
    <font>
      <sz val="11"/>
      <name val="宋体"/>
      <family val="2"/>
      <charset val="134"/>
    </font>
    <font>
      <sz val="10"/>
      <name val="Arial"/>
      <family val="2"/>
    </font>
    <font>
      <sz val="9"/>
      <name val="宋体"/>
      <family val="2"/>
      <charset val="134"/>
    </font>
    <font>
      <b/>
      <sz val="10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b/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</borders>
  <cellStyleXfs count="7">
    <xf numFmtId="0" fontId="19" fillId="0" borderId="0">
      <alignment vertical="center"/>
      <protection/>
    </xf>
    <xf numFmtId="9" fontId="24" fillId="0" borderId="0" applyFill="0" applyBorder="0" applyAlignment="0" applyProtection="0"/>
    <xf numFmtId="44" fontId="24" fillId="0" borderId="0" applyFill="0" applyBorder="0" applyAlignment="0" applyProtection="0"/>
    <xf numFmtId="42" fontId="24" fillId="0" borderId="0" applyFill="0" applyBorder="0" applyAlignment="0" applyProtection="0"/>
    <xf numFmtId="43" fontId="24" fillId="0" borderId="0" applyFill="0" applyBorder="0" applyAlignment="0" applyProtection="0"/>
    <xf numFmtId="41" fontId="24" fillId="0" borderId="0" applyFill="0" applyBorder="0" applyAlignment="0" applyProtection="0"/>
    <xf numFmtId="0" fontId="24" fillId="0" borderId="0">
      <alignment vertical="center"/>
      <protection/>
    </xf>
  </cellStyleXfs>
  <cellXfs count="80">
    <xf numFmtId="0" fontId="19" fillId="0" borderId="0" xfId="0" applyFont="1">
      <alignment vertical="center"/>
    </xf>
    <xf numFmtId="0" fontId="22" fillId="0" borderId="0" xfId="0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indent="2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justify" vertical="top"/>
    </xf>
    <xf numFmtId="0" fontId="22" fillId="2" borderId="1" xfId="0" applyFont="1" applyFill="1" applyBorder="1" applyAlignment="1">
      <alignment horizontal="right" vertical="top" wrapText="1"/>
    </xf>
    <xf numFmtId="0" fontId="22" fillId="2" borderId="1" xfId="0" applyFont="1" applyFill="1" applyBorder="1" applyAlignment="1">
      <alignment horizontal="justify" vertical="top"/>
    </xf>
    <xf numFmtId="0" fontId="22" fillId="0" borderId="0" xfId="0" applyFont="1" applyAlignment="1">
      <alignment horizontal="left" vertical="center" indent="2"/>
    </xf>
    <xf numFmtId="0" fontId="23" fillId="0" borderId="0" xfId="0" applyFont="1" applyAlignment="1">
      <alignment horizontal="justify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8" fillId="2" borderId="1" xfId="0" applyFont="1" applyFill="1" applyBorder="1" applyAlignment="1">
      <alignment horizontal="right" vertical="top"/>
    </xf>
    <xf numFmtId="0" fontId="22" fillId="2" borderId="1" xfId="0" applyFont="1" applyFill="1" applyBorder="1" applyAlignment="1">
      <alignment horizontal="right" vertical="top"/>
    </xf>
    <xf numFmtId="0" fontId="18" fillId="0" borderId="0" xfId="0" applyFont="1">
      <alignment vertical="center"/>
    </xf>
    <xf numFmtId="0" fontId="8" fillId="2" borderId="1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top" wrapText="1"/>
    </xf>
    <xf numFmtId="0" fontId="22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  <protection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/>
    </xf>
    <xf numFmtId="0" fontId="22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/>
      <protection/>
    </xf>
    <xf numFmtId="0" fontId="9" fillId="3" borderId="2" xfId="0" applyNumberFormat="1" applyFont="1" applyFill="1" applyBorder="1" applyAlignment="1" applyProtection="1">
      <alignment horizontal="center" vertical="center"/>
      <protection/>
    </xf>
    <xf numFmtId="0" fontId="22" fillId="2" borderId="1" xfId="0" applyFont="1" applyFill="1" applyBorder="1" applyAlignment="1">
      <alignment horizontal="justify" vertical="center"/>
    </xf>
    <xf numFmtId="0" fontId="9" fillId="3" borderId="3" xfId="0" applyNumberFormat="1" applyFont="1" applyFill="1" applyBorder="1" applyAlignment="1" applyProtection="1">
      <alignment horizontal="center" vertical="center"/>
      <protection/>
    </xf>
    <xf numFmtId="0" fontId="19" fillId="0" borderId="1" xfId="0" applyFont="1" applyBorder="1">
      <alignment vertical="center"/>
    </xf>
    <xf numFmtId="0" fontId="9" fillId="3" borderId="1" xfId="0" applyNumberFormat="1" applyFont="1" applyFill="1" applyBorder="1" applyAlignment="1" applyProtection="1">
      <alignment horizontal="center" vertical="center"/>
      <protection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  <protection/>
    </xf>
    <xf numFmtId="0" fontId="22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常规 2" xfId="6"/>
  </cellStyles>
  <dxfs count="17">
    <dxf>
      <fill>
        <patternFill patternType="solid">
          <fgColor theme="4" tint="0.799950003623962"/>
          <bgColor theme="4" tint="0.799950003623962"/>
        </patternFill>
      </fill>
      <border>
        <bottom style="thin">
          <color theme="4" tint="0.399949997663498"/>
        </bottom>
      </border>
    </dxf>
    <dxf>
      <font>
        <b/>
      </font>
      <fill>
        <patternFill patternType="solid">
          <fgColor theme="4" tint="0.799950003623962"/>
          <bgColor theme="4" tint="0.799950003623962"/>
        </patternFill>
      </fill>
      <border>
        <bottom style="thin">
          <color theme="4" tint="0.399949997663498"/>
        </bottom>
      </border>
    </dxf>
    <dxf>
      <font>
        <color theme="1"/>
      </font>
    </dxf>
    <dxf>
      <font>
        <color theme="1"/>
      </font>
      <border>
        <bottom style="thin">
          <color theme="4" tint="0.3999499976634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0003623962"/>
          <bgColor theme="4" tint="0.799950003623962"/>
        </patternFill>
      </fill>
    </dxf>
    <dxf>
      <fill>
        <patternFill patternType="solid">
          <fgColor theme="4" tint="0.799950003623962"/>
          <bgColor theme="4" tint="0.799950003623962"/>
        </patternFill>
      </fill>
    </dxf>
    <dxf>
      <font>
        <b/>
        <color theme="1"/>
      </font>
      <fill>
        <patternFill patternType="solid">
          <fgColor theme="4" tint="0.799950003623962"/>
          <bgColor theme="4" tint="0.799950003623962"/>
        </patternFill>
      </fill>
      <border>
        <top style="thin">
          <color theme="4" tint="0.399949997663498"/>
        </top>
        <bottom style="thin">
          <color theme="4" tint="0.399949997663498"/>
        </bottom>
      </border>
    </dxf>
    <dxf>
      <font>
        <b/>
        <color theme="1"/>
      </font>
      <fill>
        <patternFill patternType="solid">
          <fgColor theme="4" tint="0.799950003623962"/>
          <bgColor theme="4" tint="0.799950003623962"/>
        </patternFill>
      </fill>
      <border>
        <bottom style="thin">
          <color theme="4" tint="0.399949997663498"/>
        </bottom>
      </border>
    </dxf>
    <dxf>
      <fill>
        <patternFill patternType="solid">
          <fgColor theme="4" tint="0.799950003623962"/>
          <bgColor theme="4" tint="0.799950003623962"/>
        </patternFill>
      </fill>
    </dxf>
    <dxf>
      <fill>
        <patternFill patternType="solid">
          <fgColor theme="4" tint="0.799950003623962"/>
          <bgColor theme="4" tint="0.79995000362396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9997663498"/>
        </horizontal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pivot="0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sharedStrings" Target="sharedStrings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calcChain" Target="calcChain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6">
      <selection pane="topLeft" activeCell="A2" sqref="A2:Y2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53" t="s">
        <v>0</v>
      </c>
    </row>
    <row r="2" spans="1:25" ht="36.7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ht="23.25" customHeight="1">
      <c r="A3" t="s">
        <v>2</v>
      </c>
      <c r="D3" s="63" t="s">
        <v>3</v>
      </c>
      <c r="E3" s="63"/>
      <c r="F3" s="63"/>
      <c r="G3" s="63"/>
      <c r="H3" s="63"/>
      <c r="I3" s="63"/>
    </row>
    <row r="4" spans="1:25" ht="24.75" customHeight="1">
      <c r="A4" t="s">
        <v>4</v>
      </c>
      <c r="D4" s="63" t="s">
        <v>5</v>
      </c>
      <c r="E4" s="63"/>
      <c r="F4" s="63"/>
      <c r="G4" s="63"/>
    </row>
    <row r="5" spans="1:25" ht="33" customHeight="1">
      <c r="A5" s="54"/>
      <c r="B5" s="64" t="s">
        <v>6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 t="s">
        <v>7</v>
      </c>
      <c r="S5" s="64"/>
      <c r="T5" s="64"/>
      <c r="U5" s="64"/>
      <c r="V5" s="64"/>
      <c r="W5" s="64" t="s">
        <v>8</v>
      </c>
      <c r="X5" s="64"/>
      <c r="Y5" s="64"/>
    </row>
    <row r="6" spans="1:25" ht="166.5" customHeight="1">
      <c r="A6" s="55" t="s">
        <v>9</v>
      </c>
      <c r="B6" s="56" t="s">
        <v>10</v>
      </c>
      <c r="C6" s="56" t="s">
        <v>11</v>
      </c>
      <c r="D6" s="57" t="s">
        <v>12</v>
      </c>
      <c r="E6" s="57" t="s">
        <v>13</v>
      </c>
      <c r="F6" s="57" t="s">
        <v>14</v>
      </c>
      <c r="G6" s="56" t="s">
        <v>15</v>
      </c>
      <c r="H6" s="56" t="s">
        <v>16</v>
      </c>
      <c r="I6" s="56" t="s">
        <v>17</v>
      </c>
      <c r="J6" s="56" t="s">
        <v>18</v>
      </c>
      <c r="K6" s="56" t="s">
        <v>19</v>
      </c>
      <c r="L6" s="56" t="s">
        <v>20</v>
      </c>
      <c r="M6" s="56" t="s">
        <v>21</v>
      </c>
      <c r="N6" s="56" t="s">
        <v>22</v>
      </c>
      <c r="O6" s="56" t="s">
        <v>23</v>
      </c>
      <c r="P6" s="56" t="s">
        <v>24</v>
      </c>
      <c r="Q6" s="56" t="s">
        <v>25</v>
      </c>
      <c r="R6" s="56" t="s">
        <v>26</v>
      </c>
      <c r="S6" s="56" t="s">
        <v>27</v>
      </c>
      <c r="T6" s="56" t="s">
        <v>28</v>
      </c>
      <c r="U6" s="56" t="s">
        <v>29</v>
      </c>
      <c r="V6" s="56" t="s">
        <v>30</v>
      </c>
      <c r="W6" s="56" t="s">
        <v>31</v>
      </c>
      <c r="X6" s="56" t="s">
        <v>32</v>
      </c>
      <c r="Y6" s="56" t="s">
        <v>33</v>
      </c>
    </row>
    <row r="7" spans="1:25" ht="41.25" customHeight="1">
      <c r="A7" s="54" t="s">
        <v>34</v>
      </c>
      <c r="B7" s="58" t="s">
        <v>35</v>
      </c>
      <c r="C7" s="58" t="s">
        <v>35</v>
      </c>
      <c r="D7" s="58" t="s">
        <v>35</v>
      </c>
      <c r="E7" s="58" t="s">
        <v>35</v>
      </c>
      <c r="F7" s="58" t="s">
        <v>35</v>
      </c>
      <c r="G7" s="58" t="s">
        <v>35</v>
      </c>
      <c r="H7" s="58" t="s">
        <v>35</v>
      </c>
      <c r="I7" s="58" t="s">
        <v>35</v>
      </c>
      <c r="J7" s="58" t="s">
        <v>35</v>
      </c>
      <c r="K7" s="58" t="s">
        <v>35</v>
      </c>
      <c r="L7" s="58" t="s">
        <v>35</v>
      </c>
      <c r="M7" s="58" t="s">
        <v>35</v>
      </c>
      <c r="N7" s="58" t="s">
        <v>35</v>
      </c>
      <c r="O7" s="58" t="s">
        <v>35</v>
      </c>
      <c r="P7" s="58" t="s">
        <v>35</v>
      </c>
      <c r="Q7" s="58" t="s">
        <v>35</v>
      </c>
      <c r="R7" s="58" t="s">
        <v>35</v>
      </c>
      <c r="S7" s="58" t="s">
        <v>35</v>
      </c>
      <c r="T7" s="58" t="s">
        <v>35</v>
      </c>
      <c r="U7" s="58" t="s">
        <v>35</v>
      </c>
      <c r="V7" s="58" t="s">
        <v>35</v>
      </c>
      <c r="W7" s="58" t="s">
        <v>35</v>
      </c>
      <c r="X7" s="58" t="s">
        <v>35</v>
      </c>
      <c r="Y7" s="58" t="s">
        <v>35</v>
      </c>
    </row>
    <row r="8" spans="1:25" ht="102.75" customHeight="1">
      <c r="A8" s="73" t="s">
        <v>36</v>
      </c>
      <c r="B8" s="59" t="s">
        <v>37</v>
      </c>
      <c r="C8" s="65"/>
      <c r="D8" s="66"/>
      <c r="E8" s="66"/>
      <c r="F8" s="66"/>
      <c r="G8" s="66"/>
      <c r="H8" s="66"/>
      <c r="I8" s="66"/>
      <c r="J8" s="67"/>
      <c r="K8" s="73" t="s">
        <v>38</v>
      </c>
      <c r="L8" s="59" t="s">
        <v>37</v>
      </c>
      <c r="M8" s="65"/>
      <c r="N8" s="66"/>
      <c r="O8" s="66"/>
      <c r="P8" s="66"/>
      <c r="Q8" s="67"/>
      <c r="R8" s="73" t="s">
        <v>39</v>
      </c>
      <c r="S8" s="59" t="s">
        <v>37</v>
      </c>
      <c r="T8" s="68"/>
      <c r="U8" s="69"/>
      <c r="V8" s="69"/>
      <c r="W8" s="69"/>
      <c r="X8" s="69"/>
      <c r="Y8" s="70"/>
    </row>
    <row r="9" spans="1:25" ht="38.25" customHeight="1">
      <c r="A9" s="73"/>
      <c r="B9" s="60" t="s">
        <v>40</v>
      </c>
      <c r="C9" s="65"/>
      <c r="D9" s="66"/>
      <c r="E9" s="66"/>
      <c r="F9" s="66"/>
      <c r="G9" s="66"/>
      <c r="H9" s="66"/>
      <c r="I9" s="66"/>
      <c r="J9" s="67"/>
      <c r="K9" s="64"/>
      <c r="L9" s="60" t="s">
        <v>40</v>
      </c>
      <c r="M9" s="65"/>
      <c r="N9" s="66"/>
      <c r="O9" s="66"/>
      <c r="P9" s="66"/>
      <c r="Q9" s="67"/>
      <c r="R9" s="73"/>
      <c r="S9" s="61" t="s">
        <v>40</v>
      </c>
      <c r="T9" s="68"/>
      <c r="U9" s="69"/>
      <c r="V9" s="69"/>
      <c r="W9" s="69"/>
      <c r="X9" s="69"/>
      <c r="Y9" s="70"/>
    </row>
    <row r="10" spans="1:25" ht="61.5" customHeight="1">
      <c r="A10" s="71" t="s">
        <v>41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</row>
  </sheetData>
  <mergeCells count="16">
    <mergeCell ref="A10:Y10"/>
    <mergeCell ref="A8:A9"/>
    <mergeCell ref="K8:K9"/>
    <mergeCell ref="R8:R9"/>
    <mergeCell ref="C8:J8"/>
    <mergeCell ref="M8:Q8"/>
    <mergeCell ref="T8:Y8"/>
    <mergeCell ref="C9:J9"/>
    <mergeCell ref="M9:Q9"/>
    <mergeCell ref="T9:Y9"/>
    <mergeCell ref="A2:Y2"/>
    <mergeCell ref="D3:I3"/>
    <mergeCell ref="D4:G4"/>
    <mergeCell ref="B5:Q5"/>
    <mergeCell ref="R5:V5"/>
    <mergeCell ref="W5:Y5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21"/>
  <sheetViews>
    <sheetView workbookViewId="0" topLeftCell="A1">
      <selection pane="topLeft" activeCell="B10" sqref="B10"/>
    </sheetView>
  </sheetViews>
  <sheetFormatPr defaultColWidth="9.005" defaultRowHeight="13.5"/>
  <cols>
    <col min="1" max="1" width="21.625" customWidth="1"/>
    <col min="2" max="2" width="24.375" customWidth="1"/>
    <col min="3" max="5" width="14.5" customWidth="1"/>
  </cols>
  <sheetData>
    <row r="1" spans="1:5" ht="20.25">
      <c r="A1" s="76" t="s">
        <v>243</v>
      </c>
      <c r="B1" s="76"/>
      <c r="C1" s="76"/>
      <c r="D1" s="76"/>
      <c r="E1" s="76"/>
    </row>
    <row r="2" spans="1:5" ht="13.5">
      <c r="A2" s="1"/>
      <c r="B2" s="2"/>
      <c r="C2" s="2"/>
      <c r="D2" s="2"/>
      <c r="E2" s="2" t="s">
        <v>43</v>
      </c>
    </row>
    <row r="3" spans="1:5" ht="13.5">
      <c r="A3" s="9" t="s">
        <v>244</v>
      </c>
      <c r="B3" s="9" t="s">
        <v>46</v>
      </c>
      <c r="C3" s="9" t="s">
        <v>149</v>
      </c>
      <c r="D3" s="9" t="s">
        <v>118</v>
      </c>
      <c r="E3" s="9" t="s">
        <v>119</v>
      </c>
    </row>
    <row r="4" spans="1:5" ht="13.5">
      <c r="A4" s="9" t="s">
        <v>121</v>
      </c>
      <c r="B4" s="9" t="s">
        <v>121</v>
      </c>
      <c r="C4" s="9">
        <v>1</v>
      </c>
      <c r="D4" s="9">
        <v>2</v>
      </c>
      <c r="E4" s="9">
        <v>3</v>
      </c>
    </row>
    <row r="5" spans="1:5" ht="13.5">
      <c r="A5" s="11"/>
      <c r="B5" s="5" t="s">
        <v>122</v>
      </c>
      <c r="C5" s="10"/>
      <c r="D5" s="10"/>
      <c r="E5" s="12"/>
    </row>
    <row r="6" spans="1:5" ht="13.5">
      <c r="A6" s="13">
        <v>1</v>
      </c>
      <c r="B6" s="7" t="s">
        <v>245</v>
      </c>
      <c r="C6" s="6"/>
      <c r="D6" s="6"/>
      <c r="E6" s="14"/>
    </row>
    <row r="7" spans="1:5" ht="13.5">
      <c r="A7" s="13">
        <v>2</v>
      </c>
      <c r="B7" s="7" t="s">
        <v>246</v>
      </c>
      <c r="C7" s="6"/>
      <c r="D7" s="6"/>
      <c r="E7" s="14"/>
    </row>
    <row r="8" spans="1:5" ht="13.5">
      <c r="A8" s="13">
        <v>3</v>
      </c>
      <c r="B8" s="7" t="s">
        <v>247</v>
      </c>
      <c r="C8" s="6"/>
      <c r="D8" s="6"/>
      <c r="E8" s="14"/>
    </row>
    <row r="9" spans="1:5" ht="13.5">
      <c r="A9" s="13">
        <v>4</v>
      </c>
      <c r="B9" s="7" t="s">
        <v>248</v>
      </c>
      <c r="C9" s="6"/>
      <c r="D9" s="6"/>
      <c r="E9" s="14"/>
    </row>
    <row r="10" spans="1:5" ht="13.5">
      <c r="A10" s="13">
        <v>5</v>
      </c>
      <c r="B10" s="7" t="s">
        <v>249</v>
      </c>
      <c r="C10" s="6"/>
      <c r="D10" s="6"/>
      <c r="E10" s="14"/>
    </row>
    <row r="11" spans="1:5" ht="13.5">
      <c r="A11" s="13">
        <v>6</v>
      </c>
      <c r="B11" s="7" t="s">
        <v>250</v>
      </c>
      <c r="C11" s="6"/>
      <c r="D11" s="6"/>
      <c r="E11" s="14"/>
    </row>
    <row r="12" spans="1:5" ht="13.5">
      <c r="A12" s="13">
        <v>7</v>
      </c>
      <c r="B12" s="7" t="s">
        <v>251</v>
      </c>
      <c r="C12" s="6"/>
      <c r="D12" s="6"/>
      <c r="E12" s="14"/>
    </row>
    <row r="13" spans="1:5" ht="13.5">
      <c r="A13" s="13">
        <v>8</v>
      </c>
      <c r="B13" s="7" t="s">
        <v>252</v>
      </c>
      <c r="C13" s="6"/>
      <c r="D13" s="6"/>
      <c r="E13" s="14"/>
    </row>
    <row r="14" spans="1:5" ht="13.5">
      <c r="A14" s="13">
        <v>9</v>
      </c>
      <c r="B14" s="7" t="s">
        <v>253</v>
      </c>
      <c r="C14" s="6"/>
      <c r="D14" s="6"/>
      <c r="E14" s="14"/>
    </row>
    <row r="15" spans="1:5" ht="13.5">
      <c r="A15" s="13">
        <v>10</v>
      </c>
      <c r="B15" s="7" t="s">
        <v>254</v>
      </c>
      <c r="C15" s="6"/>
      <c r="D15" s="6"/>
      <c r="E15" s="14"/>
    </row>
    <row r="16" spans="1:5" ht="13.5">
      <c r="A16" s="13">
        <v>11</v>
      </c>
      <c r="B16" s="7" t="s">
        <v>255</v>
      </c>
      <c r="C16" s="6"/>
      <c r="D16" s="6"/>
      <c r="E16" s="14"/>
    </row>
    <row r="17" spans="1:5" ht="13.5">
      <c r="A17" s="13">
        <v>12</v>
      </c>
      <c r="B17" s="7" t="s">
        <v>256</v>
      </c>
      <c r="C17" s="6"/>
      <c r="D17" s="6"/>
      <c r="E17" s="14"/>
    </row>
    <row r="18" spans="1:5" ht="13.5">
      <c r="A18" s="13">
        <v>13</v>
      </c>
      <c r="B18" s="7" t="s">
        <v>257</v>
      </c>
      <c r="C18" s="6"/>
      <c r="D18" s="6"/>
      <c r="E18" s="14"/>
    </row>
    <row r="19" spans="1:5" ht="13.5">
      <c r="A19" s="13">
        <v>14</v>
      </c>
      <c r="B19" s="7" t="s">
        <v>258</v>
      </c>
      <c r="C19" s="6"/>
      <c r="D19" s="6"/>
      <c r="E19" s="14"/>
    </row>
    <row r="20" spans="1:5" ht="13.5">
      <c r="A20" s="13">
        <v>15</v>
      </c>
      <c r="B20" s="7" t="s">
        <v>259</v>
      </c>
      <c r="C20" s="6"/>
      <c r="D20" s="6"/>
      <c r="E20" s="14"/>
    </row>
    <row r="21" spans="1:5" ht="13.5">
      <c r="A21" s="8" t="s">
        <v>94</v>
      </c>
    </row>
  </sheetData>
  <mergeCells count="1">
    <mergeCell ref="A1:E1"/>
  </mergeCells>
  <pageMargins left="0.75" right="0.75" top="1" bottom="1" header="0.5" footer="0.5"/>
  <pageSetup orientation="portrait" paperSize="9" scale="98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16"/>
  <sheetViews>
    <sheetView workbookViewId="0" topLeftCell="A1">
      <selection pane="topLeft" activeCell="B23" sqref="B23"/>
    </sheetView>
  </sheetViews>
  <sheetFormatPr defaultColWidth="9.005" defaultRowHeight="13.5"/>
  <cols>
    <col min="1" max="1" width="38.625" customWidth="1"/>
    <col min="2" max="2" width="28.75" customWidth="1"/>
  </cols>
  <sheetData>
    <row r="1" spans="1:2" ht="20.25">
      <c r="A1" s="76" t="s">
        <v>260</v>
      </c>
      <c r="B1" s="76"/>
    </row>
    <row r="2" spans="1:2" ht="13.5">
      <c r="A2" s="1"/>
      <c r="B2" s="2" t="s">
        <v>43</v>
      </c>
    </row>
    <row r="3" spans="1:2" ht="15" customHeight="1">
      <c r="A3" s="78" t="s">
        <v>261</v>
      </c>
      <c r="B3" s="79" t="s">
        <v>262</v>
      </c>
    </row>
    <row r="4" spans="1:2" ht="13.5">
      <c r="A4" s="78"/>
      <c r="B4" s="79"/>
    </row>
    <row r="5" spans="1:2" ht="13.5">
      <c r="A5" s="4" t="s">
        <v>121</v>
      </c>
      <c r="B5" s="3">
        <v>1</v>
      </c>
    </row>
    <row r="6" spans="1:2" ht="13.5">
      <c r="A6" s="5" t="s">
        <v>122</v>
      </c>
      <c r="B6" s="6"/>
    </row>
    <row r="7" spans="1:2" ht="13.5">
      <c r="A7" s="7" t="s">
        <v>263</v>
      </c>
      <c r="B7" s="6">
        <v>0</v>
      </c>
    </row>
    <row r="8" spans="1:2" ht="13.5">
      <c r="A8" s="7"/>
      <c r="B8" s="6"/>
    </row>
    <row r="9" spans="1:2" ht="13.5">
      <c r="A9" s="7"/>
      <c r="B9" s="6"/>
    </row>
    <row r="10" spans="1:2" ht="13.5">
      <c r="A10" s="7"/>
      <c r="B10" s="6"/>
    </row>
    <row r="11" spans="1:2" ht="13.5">
      <c r="A11" s="7"/>
      <c r="B11" s="6"/>
    </row>
    <row r="12" spans="1:2" ht="13.5">
      <c r="A12" s="7"/>
      <c r="B12" s="6"/>
    </row>
    <row r="13" spans="1:2" ht="13.5">
      <c r="A13" s="7"/>
      <c r="B13" s="6"/>
    </row>
    <row r="14" spans="1:2" ht="13.5">
      <c r="A14" s="7"/>
      <c r="B14" s="6"/>
    </row>
    <row r="15" spans="1:2" ht="13.5">
      <c r="A15" s="7"/>
      <c r="B15" s="6"/>
    </row>
    <row r="16" spans="1:2" ht="13.5">
      <c r="A16" s="8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15"/>
  <sheetViews>
    <sheetView workbookViewId="0" topLeftCell="A1">
      <selection pane="topLeft" activeCell="D21" sqref="D21"/>
    </sheetView>
  </sheetViews>
  <sheetFormatPr defaultColWidth="9.005" defaultRowHeight="13.5"/>
  <cols>
    <col min="1" max="1" width="18" customWidth="1"/>
    <col min="3" max="5" width="21.375" customWidth="1"/>
  </cols>
  <sheetData>
    <row r="1" spans="1:5" ht="20.25">
      <c r="A1" s="76" t="s">
        <v>264</v>
      </c>
      <c r="B1" s="76"/>
      <c r="C1" s="76"/>
      <c r="D1" s="76"/>
      <c r="E1" s="76"/>
    </row>
    <row r="2" spans="1:5" ht="13.5">
      <c r="A2" s="1"/>
      <c r="B2" s="2"/>
      <c r="C2" s="2"/>
      <c r="D2" s="2"/>
      <c r="E2" s="2" t="s">
        <v>43</v>
      </c>
    </row>
    <row r="3" spans="1:5" ht="13.5">
      <c r="A3" s="9" t="s">
        <v>188</v>
      </c>
      <c r="B3" s="9" t="s">
        <v>149</v>
      </c>
      <c r="C3" s="9" t="s">
        <v>265</v>
      </c>
      <c r="D3" s="9" t="s">
        <v>266</v>
      </c>
      <c r="E3" s="9" t="s">
        <v>267</v>
      </c>
    </row>
    <row r="4" spans="1:5" ht="13.5">
      <c r="A4" s="9" t="s">
        <v>121</v>
      </c>
      <c r="B4" s="9">
        <v>1</v>
      </c>
      <c r="C4" s="9">
        <v>2</v>
      </c>
      <c r="D4" s="9">
        <v>3</v>
      </c>
      <c r="E4" s="9">
        <v>4</v>
      </c>
    </row>
    <row r="5" spans="1:5" ht="13.5">
      <c r="A5" s="5" t="s">
        <v>122</v>
      </c>
      <c r="B5" s="10">
        <f>B6</f>
        <v>28.260400000000001</v>
      </c>
      <c r="C5" s="10">
        <f>C6</f>
        <v>28.260400000000001</v>
      </c>
      <c r="D5" s="6"/>
      <c r="E5" s="6"/>
    </row>
    <row r="6" spans="1:5" ht="13.5">
      <c r="A6" s="7" t="s">
        <v>3</v>
      </c>
      <c r="B6" s="6">
        <f>C6+D6+E6</f>
        <v>28.260400000000001</v>
      </c>
      <c r="C6" s="6">
        <v>28.260400000000001</v>
      </c>
      <c r="D6" s="6"/>
      <c r="E6" s="6"/>
    </row>
    <row r="7" spans="1:5" ht="13.5">
      <c r="A7" s="7"/>
      <c r="B7" s="6"/>
      <c r="C7" s="6"/>
      <c r="D7" s="6"/>
      <c r="E7" s="6"/>
    </row>
    <row r="8" spans="1:5" ht="13.5">
      <c r="A8" s="7"/>
      <c r="B8" s="6"/>
      <c r="C8" s="6"/>
      <c r="D8" s="6"/>
      <c r="E8" s="6"/>
    </row>
    <row r="9" spans="1:5" ht="13.5">
      <c r="A9" s="7"/>
      <c r="B9" s="6"/>
      <c r="C9" s="6"/>
      <c r="D9" s="6"/>
      <c r="E9" s="6"/>
    </row>
    <row r="10" spans="1:5" ht="13.5">
      <c r="A10" s="7"/>
      <c r="B10" s="6"/>
      <c r="C10" s="6"/>
      <c r="D10" s="6"/>
      <c r="E10" s="6"/>
    </row>
    <row r="11" spans="1:5" ht="13.5">
      <c r="A11" s="7"/>
      <c r="B11" s="6"/>
      <c r="C11" s="6"/>
      <c r="D11" s="6"/>
      <c r="E11" s="6"/>
    </row>
    <row r="12" spans="1:5" ht="13.5">
      <c r="A12" s="7"/>
      <c r="B12" s="6"/>
      <c r="C12" s="6"/>
      <c r="D12" s="6"/>
      <c r="E12" s="6"/>
    </row>
    <row r="13" spans="1:5" ht="13.5">
      <c r="A13" s="7"/>
      <c r="B13" s="6"/>
      <c r="C13" s="6"/>
      <c r="D13" s="6"/>
      <c r="E13" s="6"/>
    </row>
    <row r="14" spans="1:5" ht="13.5">
      <c r="A14" s="7"/>
      <c r="B14" s="6"/>
      <c r="C14" s="6"/>
      <c r="D14" s="6"/>
      <c r="E14" s="6"/>
    </row>
    <row r="15" spans="1:5" ht="13.5">
      <c r="A15" s="8" t="s">
        <v>94</v>
      </c>
    </row>
  </sheetData>
  <mergeCells count="1">
    <mergeCell ref="A1:E1"/>
  </mergeCells>
  <pageMargins left="0.75" right="0.75" top="1" bottom="1" header="0.5" footer="0.5"/>
  <pageSetup fitToHeight="0" orientation="portrait" paperSize="9" scale="9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E23" sqref="E23"/>
    </sheetView>
  </sheetViews>
  <sheetFormatPr defaultColWidth="9.005" defaultRowHeight="13.5"/>
  <cols>
    <col min="1" max="1" width="47.875" customWidth="1"/>
    <col min="2" max="2" width="29" customWidth="1"/>
  </cols>
  <sheetData>
    <row r="1" spans="1:2" ht="20.25">
      <c r="A1" s="76" t="s">
        <v>268</v>
      </c>
      <c r="B1" s="76"/>
    </row>
    <row r="2" spans="1:2" ht="13.5">
      <c r="A2" s="1"/>
      <c r="B2" s="2" t="s">
        <v>43</v>
      </c>
    </row>
    <row r="3" spans="1:2" ht="15" customHeight="1">
      <c r="A3" s="78" t="s">
        <v>261</v>
      </c>
      <c r="B3" s="79" t="s">
        <v>262</v>
      </c>
    </row>
    <row r="4" spans="1:2" ht="13.5">
      <c r="A4" s="78"/>
      <c r="B4" s="79"/>
    </row>
    <row r="5" spans="1:2" ht="13.5">
      <c r="A5" s="4" t="s">
        <v>121</v>
      </c>
      <c r="B5" s="3">
        <v>1</v>
      </c>
    </row>
    <row r="6" spans="1:2" ht="13.5">
      <c r="A6" s="5" t="s">
        <v>122</v>
      </c>
      <c r="B6" s="6"/>
    </row>
    <row r="7" spans="1:2" ht="13.5">
      <c r="A7" s="7" t="s">
        <v>263</v>
      </c>
      <c r="B7" s="6"/>
    </row>
    <row r="8" spans="1:2" ht="13.5">
      <c r="A8" s="7"/>
      <c r="B8" s="6"/>
    </row>
    <row r="9" spans="1:2" ht="13.5">
      <c r="A9" s="7"/>
      <c r="B9" s="6"/>
    </row>
    <row r="10" spans="1:2" ht="13.5">
      <c r="A10" s="7"/>
      <c r="B10" s="6"/>
    </row>
    <row r="11" spans="1:2" ht="13.5">
      <c r="A11" s="7"/>
      <c r="B11" s="6"/>
    </row>
    <row r="12" spans="1:2" ht="13.5">
      <c r="A12" s="7"/>
      <c r="B12" s="6"/>
    </row>
    <row r="13" spans="1:2" ht="13.5">
      <c r="A13" s="7"/>
      <c r="B13" s="6"/>
    </row>
    <row r="14" spans="1:2" ht="13.5">
      <c r="A14" s="7"/>
      <c r="B14" s="6"/>
    </row>
    <row r="15" spans="1:2" ht="13.5">
      <c r="A15" s="7"/>
      <c r="B15" s="6"/>
    </row>
    <row r="16" spans="1:2" ht="13.5">
      <c r="A16" s="8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workbookViewId="0" topLeftCell="A3">
      <selection pane="topLeft" activeCell="B5" sqref="B5"/>
    </sheetView>
  </sheetViews>
  <sheetFormatPr defaultColWidth="9.005" defaultRowHeight="13.5"/>
  <cols>
    <col min="1" max="1" width="28" customWidth="1"/>
    <col min="2" max="2" width="21.75" customWidth="1"/>
    <col min="3" max="3" width="30.625" customWidth="1"/>
    <col min="4" max="4" width="13.75" customWidth="1"/>
    <col min="5" max="5" width="9.625"/>
  </cols>
  <sheetData>
    <row r="1" spans="1:4" ht="20.25">
      <c r="A1" s="74" t="s">
        <v>42</v>
      </c>
      <c r="B1" s="74"/>
      <c r="C1" s="74"/>
      <c r="D1" s="74"/>
    </row>
    <row r="2" spans="1:4" ht="13.5">
      <c r="A2" s="48"/>
      <c r="D2" t="s">
        <v>43</v>
      </c>
    </row>
    <row r="3" spans="1:4" ht="15" customHeight="1">
      <c r="A3" s="75" t="s">
        <v>44</v>
      </c>
      <c r="B3" s="75"/>
      <c r="C3" s="75" t="s">
        <v>45</v>
      </c>
      <c r="D3" s="75"/>
    </row>
    <row r="4" spans="1:4" ht="13.5">
      <c r="A4" s="9" t="s">
        <v>46</v>
      </c>
      <c r="B4" s="9" t="s">
        <v>47</v>
      </c>
      <c r="C4" s="9" t="s">
        <v>46</v>
      </c>
      <c r="D4" s="9" t="s">
        <v>47</v>
      </c>
    </row>
    <row r="5" spans="1:4" ht="13.5">
      <c r="A5" s="28" t="s">
        <v>48</v>
      </c>
      <c r="B5" s="23">
        <v>477.08560999999997</v>
      </c>
      <c r="C5" s="28" t="s">
        <v>49</v>
      </c>
      <c r="D5" s="16"/>
    </row>
    <row r="6" spans="1:4" ht="13.5">
      <c r="A6" s="28" t="s">
        <v>50</v>
      </c>
      <c r="B6" s="23"/>
      <c r="C6" s="28" t="s">
        <v>51</v>
      </c>
      <c r="D6" s="16"/>
    </row>
    <row r="7" spans="1:4" ht="13.5">
      <c r="A7" s="28" t="s">
        <v>52</v>
      </c>
      <c r="B7" s="23"/>
      <c r="C7" s="28" t="s">
        <v>53</v>
      </c>
      <c r="D7" s="16"/>
    </row>
    <row r="8" spans="1:4" ht="13.5">
      <c r="A8" s="28" t="s">
        <v>54</v>
      </c>
      <c r="B8" s="23"/>
      <c r="C8" s="28" t="s">
        <v>55</v>
      </c>
      <c r="D8" s="16"/>
    </row>
    <row r="9" spans="1:4" ht="13.5">
      <c r="A9" s="28" t="s">
        <v>56</v>
      </c>
      <c r="B9" s="23"/>
      <c r="C9" s="28" t="s">
        <v>57</v>
      </c>
      <c r="D9" s="16">
        <v>366.12650000000002</v>
      </c>
    </row>
    <row r="10" spans="1:4" ht="13.5">
      <c r="A10" s="28" t="s">
        <v>58</v>
      </c>
      <c r="B10" s="23"/>
      <c r="C10" s="28" t="s">
        <v>59</v>
      </c>
      <c r="D10" s="16"/>
    </row>
    <row r="11" spans="1:4" ht="13.5">
      <c r="A11" s="28" t="s">
        <v>60</v>
      </c>
      <c r="B11" s="23"/>
      <c r="C11" s="28" t="s">
        <v>61</v>
      </c>
      <c r="D11" s="16"/>
    </row>
    <row r="12" spans="1:4" ht="13.5">
      <c r="A12" s="28" t="s">
        <v>62</v>
      </c>
      <c r="B12" s="23"/>
      <c r="C12" s="28" t="s">
        <v>63</v>
      </c>
      <c r="D12" s="16">
        <v>50.648035</v>
      </c>
    </row>
    <row r="13" spans="1:4" ht="13.5">
      <c r="A13" s="28" t="s">
        <v>64</v>
      </c>
      <c r="B13" s="23"/>
      <c r="C13" s="28" t="s">
        <v>65</v>
      </c>
      <c r="D13" s="16"/>
    </row>
    <row r="14" spans="1:4" ht="13.5">
      <c r="A14" s="28"/>
      <c r="B14" s="31"/>
      <c r="C14" s="28" t="s">
        <v>66</v>
      </c>
      <c r="D14" s="16">
        <v>23.749475</v>
      </c>
    </row>
    <row r="15" spans="1:4" ht="13.5">
      <c r="A15" s="28"/>
      <c r="B15" s="31"/>
      <c r="C15" s="28" t="s">
        <v>67</v>
      </c>
      <c r="D15" s="16"/>
    </row>
    <row r="16" spans="1:4" ht="13.5">
      <c r="A16" s="28"/>
      <c r="B16" s="31"/>
      <c r="C16" s="28" t="s">
        <v>68</v>
      </c>
      <c r="D16" s="49"/>
    </row>
    <row r="17" spans="1:4" ht="13.5">
      <c r="A17" s="28"/>
      <c r="B17" s="31"/>
      <c r="C17" s="28" t="s">
        <v>69</v>
      </c>
      <c r="D17" s="16"/>
    </row>
    <row r="18" spans="1:4" ht="13.5">
      <c r="A18" s="28"/>
      <c r="B18" s="31"/>
      <c r="C18" s="28" t="s">
        <v>70</v>
      </c>
      <c r="D18" s="16"/>
    </row>
    <row r="19" spans="1:4" ht="13.5">
      <c r="A19" s="28"/>
      <c r="B19" s="31"/>
      <c r="C19" s="28" t="s">
        <v>71</v>
      </c>
      <c r="D19" s="16"/>
    </row>
    <row r="20" spans="1:4" ht="13.5">
      <c r="A20" s="28"/>
      <c r="B20" s="31"/>
      <c r="C20" s="28" t="s">
        <v>72</v>
      </c>
      <c r="D20" s="16"/>
    </row>
    <row r="21" spans="1:4" ht="13.5">
      <c r="A21" s="28"/>
      <c r="B21" s="31"/>
      <c r="C21" s="28" t="s">
        <v>73</v>
      </c>
      <c r="D21" s="16"/>
    </row>
    <row r="22" spans="1:4" ht="13.5">
      <c r="A22" s="28"/>
      <c r="B22" s="31"/>
      <c r="C22" s="28" t="s">
        <v>74</v>
      </c>
      <c r="D22" s="16"/>
    </row>
    <row r="23" spans="1:4" ht="13.5">
      <c r="A23" s="28"/>
      <c r="B23" s="31"/>
      <c r="C23" s="28" t="s">
        <v>75</v>
      </c>
      <c r="D23" s="16"/>
    </row>
    <row r="24" spans="1:4" ht="13.5">
      <c r="A24" s="28"/>
      <c r="B24" s="31"/>
      <c r="C24" s="28" t="s">
        <v>76</v>
      </c>
      <c r="D24" s="16">
        <v>36.561599999999999</v>
      </c>
    </row>
    <row r="25" spans="1:4" ht="13.5">
      <c r="A25" s="28"/>
      <c r="B25" s="31"/>
      <c r="C25" s="28" t="s">
        <v>77</v>
      </c>
      <c r="D25" s="16"/>
    </row>
    <row r="26" spans="1:4" ht="13.5">
      <c r="A26" s="28"/>
      <c r="B26" s="31"/>
      <c r="C26" s="28" t="s">
        <v>78</v>
      </c>
      <c r="D26" s="16"/>
    </row>
    <row r="27" spans="1:4" ht="13.5">
      <c r="A27" s="28"/>
      <c r="B27" s="31"/>
      <c r="C27" s="28" t="s">
        <v>79</v>
      </c>
      <c r="D27" s="16"/>
    </row>
    <row r="28" spans="1:4" ht="13.5">
      <c r="A28" s="28"/>
      <c r="B28" s="31"/>
      <c r="C28" s="28" t="s">
        <v>80</v>
      </c>
      <c r="D28" s="16"/>
    </row>
    <row r="29" spans="1:4" ht="13.5">
      <c r="A29" s="28"/>
      <c r="B29" s="31"/>
      <c r="C29" s="28" t="s">
        <v>81</v>
      </c>
      <c r="D29" s="16"/>
    </row>
    <row r="30" spans="1:4" ht="13.5">
      <c r="A30" s="28"/>
      <c r="B30" s="31"/>
      <c r="C30" s="28" t="s">
        <v>82</v>
      </c>
      <c r="D30" s="16"/>
    </row>
    <row r="31" spans="1:4" ht="13.5">
      <c r="A31" s="28"/>
      <c r="B31" s="31"/>
      <c r="C31" s="28" t="s">
        <v>83</v>
      </c>
      <c r="D31" s="16"/>
    </row>
    <row r="32" spans="1:4" ht="13.5">
      <c r="A32" s="28"/>
      <c r="B32" s="31"/>
      <c r="C32" s="28" t="s">
        <v>84</v>
      </c>
      <c r="D32" s="16"/>
    </row>
    <row r="33" spans="1:4" ht="13.5">
      <c r="A33" s="28"/>
      <c r="B33" s="31"/>
      <c r="C33" s="28" t="s">
        <v>85</v>
      </c>
      <c r="D33" s="16"/>
    </row>
    <row r="34" spans="1:4" ht="13.5">
      <c r="A34" s="28"/>
      <c r="B34" s="31"/>
      <c r="C34" s="28" t="s">
        <v>86</v>
      </c>
      <c r="D34" s="16"/>
    </row>
    <row r="35" spans="1:4" ht="13.5">
      <c r="A35" s="28"/>
      <c r="B35" s="31"/>
      <c r="C35" s="28"/>
      <c r="D35" s="50"/>
    </row>
    <row r="36" spans="1:4" ht="13.5">
      <c r="A36" s="9" t="s">
        <v>87</v>
      </c>
      <c r="B36" s="10">
        <f>SUM(B5:B35)</f>
        <v>477.08560999999997</v>
      </c>
      <c r="C36" s="9" t="s">
        <v>88</v>
      </c>
      <c r="D36" s="29">
        <f>SUM(D9:D35)</f>
        <v>477.08561000000003</v>
      </c>
    </row>
    <row r="37" spans="1:4" ht="13.5">
      <c r="A37" s="28" t="s">
        <v>89</v>
      </c>
      <c r="B37" s="14"/>
      <c r="C37" s="28" t="s">
        <v>90</v>
      </c>
      <c r="D37" s="12"/>
    </row>
    <row r="38" spans="1:4" ht="13.5">
      <c r="A38" s="28" t="s">
        <v>91</v>
      </c>
      <c r="B38" s="14"/>
      <c r="C38" s="28"/>
      <c r="D38" s="51"/>
    </row>
    <row r="39" spans="1:4" ht="13.5">
      <c r="A39" s="52"/>
      <c r="B39" s="32"/>
      <c r="C39" s="52"/>
      <c r="D39" s="51"/>
    </row>
    <row r="40" spans="1:4" ht="13.5">
      <c r="A40" s="9" t="s">
        <v>92</v>
      </c>
      <c r="B40" s="10">
        <f>SUM(B9:B39)</f>
        <v>477.08560999999997</v>
      </c>
      <c r="C40" s="9" t="s">
        <v>93</v>
      </c>
      <c r="D40" s="29">
        <f>D36</f>
        <v>477.08561000000003</v>
      </c>
    </row>
    <row r="41" spans="1:4" ht="13.5">
      <c r="A41" s="19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orientation="portrait" paperSize="9" scale="9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2"/>
  <sheetViews>
    <sheetView tabSelected="1" workbookViewId="0" topLeftCell="A1">
      <selection pane="topLeft" activeCell="G17" sqref="G17"/>
    </sheetView>
  </sheetViews>
  <sheetFormatPr defaultColWidth="9.005" defaultRowHeight="13.5"/>
  <cols>
    <col min="1" max="1" width="69" customWidth="1"/>
    <col min="2" max="2" width="12" customWidth="1"/>
  </cols>
  <sheetData>
    <row r="1" spans="1:2" ht="20.25">
      <c r="A1" s="47" t="s">
        <v>95</v>
      </c>
    </row>
    <row r="2" spans="1:2" ht="13.5">
      <c r="A2" s="48"/>
      <c r="B2" t="s">
        <v>43</v>
      </c>
    </row>
    <row r="3" spans="1:2" ht="20.1" customHeight="1">
      <c r="A3" s="9" t="s">
        <v>46</v>
      </c>
      <c r="B3" s="9" t="s">
        <v>47</v>
      </c>
    </row>
    <row r="4" spans="1:2" ht="20.1" customHeight="1">
      <c r="A4" s="5" t="s">
        <v>96</v>
      </c>
      <c r="B4" s="10">
        <f>B5</f>
        <v>477.08561000000003</v>
      </c>
    </row>
    <row r="5" spans="1:2" ht="20.1" customHeight="1">
      <c r="A5" s="5" t="s">
        <v>97</v>
      </c>
      <c r="B5" s="10">
        <f>B6+B7+B8+B9</f>
        <v>477.08561000000003</v>
      </c>
    </row>
    <row r="6" spans="1:2" ht="20.1" customHeight="1">
      <c r="A6" s="5" t="s">
        <v>98</v>
      </c>
      <c r="B6" s="10">
        <v>444.94535999999999</v>
      </c>
    </row>
    <row r="7" spans="1:2" ht="20.1" customHeight="1">
      <c r="A7" s="5" t="s">
        <v>99</v>
      </c>
      <c r="B7" s="10">
        <v>3.30</v>
      </c>
    </row>
    <row r="8" spans="1:2" ht="20.1" customHeight="1">
      <c r="A8" s="5" t="s">
        <v>100</v>
      </c>
      <c r="B8" s="10">
        <v>0.57984999999999998</v>
      </c>
    </row>
    <row r="9" spans="1:2" ht="20.1" customHeight="1">
      <c r="A9" s="5" t="s">
        <v>101</v>
      </c>
      <c r="B9" s="10">
        <v>28.260400000000001</v>
      </c>
    </row>
    <row r="10" spans="1:2" ht="20.1" customHeight="1">
      <c r="A10" s="5" t="s">
        <v>102</v>
      </c>
      <c r="B10" s="10"/>
    </row>
    <row r="11" spans="1:2" ht="20.1" customHeight="1">
      <c r="A11" s="5" t="s">
        <v>103</v>
      </c>
      <c r="B11" s="10"/>
    </row>
    <row r="12" spans="1:2" ht="20.1" customHeight="1">
      <c r="A12" s="5" t="s">
        <v>104</v>
      </c>
      <c r="B12" s="10"/>
    </row>
    <row r="13" spans="1:2" ht="20.1" customHeight="1">
      <c r="A13" s="5" t="s">
        <v>105</v>
      </c>
      <c r="B13" s="10"/>
    </row>
    <row r="14" spans="1:2" ht="20.1" customHeight="1">
      <c r="A14" s="5" t="s">
        <v>106</v>
      </c>
      <c r="B14" s="10"/>
    </row>
    <row r="15" spans="1:2" ht="20.1" customHeight="1">
      <c r="A15" s="5" t="s">
        <v>107</v>
      </c>
      <c r="B15" s="10"/>
    </row>
    <row r="16" spans="1:2" ht="20.1" customHeight="1">
      <c r="A16" s="5" t="s">
        <v>108</v>
      </c>
      <c r="B16" s="10"/>
    </row>
    <row r="17" spans="1:2" ht="20.1" customHeight="1">
      <c r="A17" s="5" t="s">
        <v>109</v>
      </c>
      <c r="B17" s="10"/>
    </row>
    <row r="18" spans="1:2" ht="20.1" customHeight="1">
      <c r="A18" s="5" t="s">
        <v>110</v>
      </c>
      <c r="B18" s="10">
        <f>B10+B4</f>
        <v>477.08561000000003</v>
      </c>
    </row>
    <row r="19" spans="1:2" ht="20.1" customHeight="1">
      <c r="A19" s="5" t="s">
        <v>111</v>
      </c>
      <c r="B19" s="10"/>
    </row>
    <row r="20" spans="1:2" ht="20.1" customHeight="1">
      <c r="A20" s="5" t="s">
        <v>112</v>
      </c>
      <c r="B20" s="10"/>
    </row>
    <row r="21" spans="1:2" ht="20.1" customHeight="1">
      <c r="A21" s="5" t="s">
        <v>113</v>
      </c>
      <c r="B21" s="10">
        <f>B18</f>
        <v>477.08561000000003</v>
      </c>
    </row>
    <row r="22" spans="1:2" ht="13.5">
      <c r="A22" s="18" t="s">
        <v>114</v>
      </c>
    </row>
  </sheetData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9"/>
  <sheetViews>
    <sheetView workbookViewId="0" topLeftCell="A1">
      <selection pane="topLeft" activeCell="C5" sqref="C5"/>
    </sheetView>
  </sheetViews>
  <sheetFormatPr defaultColWidth="9.005" defaultRowHeight="13.5"/>
  <cols>
    <col min="1" max="1" width="37.75" customWidth="1"/>
    <col min="2" max="2" width="11.75" customWidth="1"/>
    <col min="3" max="4" width="11.75" style="33" customWidth="1"/>
    <col min="5" max="5" width="11.75" customWidth="1"/>
    <col min="6" max="6" width="12.625"/>
  </cols>
  <sheetData>
    <row r="1" spans="1:5" ht="20.25">
      <c r="A1" s="76" t="s">
        <v>115</v>
      </c>
      <c r="B1" s="76"/>
      <c r="C1" s="76"/>
      <c r="D1" s="76"/>
      <c r="E1" s="76"/>
    </row>
    <row r="2" spans="1:5" ht="13.5">
      <c r="A2" s="1"/>
      <c r="B2" s="2"/>
      <c r="C2" s="34"/>
      <c r="D2" s="34"/>
      <c r="E2" s="2" t="s">
        <v>43</v>
      </c>
    </row>
    <row r="3" spans="1:5" ht="24.95" customHeight="1">
      <c r="A3" s="9" t="s">
        <v>116</v>
      </c>
      <c r="B3" s="9" t="s">
        <v>117</v>
      </c>
      <c r="C3" s="9" t="s">
        <v>118</v>
      </c>
      <c r="D3" s="9" t="s">
        <v>119</v>
      </c>
      <c r="E3" s="9" t="s">
        <v>120</v>
      </c>
    </row>
    <row r="4" spans="1:5" ht="24.95" customHeight="1">
      <c r="A4" s="9" t="s">
        <v>121</v>
      </c>
      <c r="B4" s="9">
        <v>1</v>
      </c>
      <c r="C4" s="9">
        <v>2</v>
      </c>
      <c r="D4" s="9">
        <v>3</v>
      </c>
      <c r="E4" s="9">
        <v>4</v>
      </c>
    </row>
    <row r="5" spans="1:5" ht="24.95" customHeight="1">
      <c r="A5" s="5" t="s">
        <v>122</v>
      </c>
      <c r="B5" s="11">
        <f>C5+D5</f>
        <v>477.08561000000003</v>
      </c>
      <c r="C5" s="11">
        <f>C6+C11+C20+C27</f>
        <v>448.82521000000003</v>
      </c>
      <c r="D5" s="35">
        <f>D6</f>
        <v>28.260400000000001</v>
      </c>
      <c r="E5" s="22"/>
    </row>
    <row r="6" spans="1:5" ht="24.95" customHeight="1">
      <c r="A6" s="7" t="s">
        <v>123</v>
      </c>
      <c r="B6" s="36">
        <f>C6+D6+E6</f>
        <v>366.12650000000002</v>
      </c>
      <c r="C6" s="37">
        <f>C7</f>
        <v>337.86610000000002</v>
      </c>
      <c r="D6" s="38">
        <f>D7</f>
        <v>28.260400000000001</v>
      </c>
      <c r="E6" s="22"/>
    </row>
    <row r="7" spans="1:5" ht="24.95" customHeight="1">
      <c r="A7" s="7" t="s">
        <v>124</v>
      </c>
      <c r="B7" s="39">
        <f>C7+D7+E7</f>
        <v>366.12650000000002</v>
      </c>
      <c r="C7" s="40">
        <f>C8+C9+C10</f>
        <v>337.86610000000002</v>
      </c>
      <c r="D7" s="13">
        <f>D8+D9+D10</f>
        <v>28.260400000000001</v>
      </c>
      <c r="E7" s="22"/>
    </row>
    <row r="8" spans="1:5" ht="24.95" customHeight="1">
      <c r="A8" s="7" t="s">
        <v>125</v>
      </c>
      <c r="B8" s="39">
        <f t="shared" si="0" ref="B8:B17">C8+D8+E8</f>
        <v>360.62650000000002</v>
      </c>
      <c r="C8" s="40">
        <v>334.56610000000001</v>
      </c>
      <c r="D8" s="13">
        <v>26.060400000000001</v>
      </c>
      <c r="E8" s="23"/>
    </row>
    <row r="9" spans="1:5" ht="24.95" customHeight="1">
      <c r="A9" s="7" t="s">
        <v>126</v>
      </c>
      <c r="B9" s="39">
        <f t="shared" si="0"/>
        <v>0</v>
      </c>
      <c r="C9" s="40"/>
      <c r="D9" s="13"/>
      <c r="E9" s="22"/>
    </row>
    <row r="10" spans="1:5" ht="24.95" customHeight="1">
      <c r="A10" s="7" t="s">
        <v>127</v>
      </c>
      <c r="B10" s="39">
        <f t="shared" si="0"/>
        <v>5.5</v>
      </c>
      <c r="C10" s="41">
        <v>3.30</v>
      </c>
      <c r="D10" s="13">
        <v>2.2000000000000002</v>
      </c>
      <c r="E10" s="22"/>
    </row>
    <row r="11" spans="1:5" ht="24.95" customHeight="1">
      <c r="A11" s="7" t="s">
        <v>128</v>
      </c>
      <c r="B11" s="36">
        <f t="shared" si="0"/>
        <v>50.648035</v>
      </c>
      <c r="C11" s="37">
        <f>C13+C17+C19</f>
        <v>50.648035</v>
      </c>
      <c r="D11" s="13"/>
      <c r="E11" s="23"/>
    </row>
    <row r="12" spans="1:5" ht="24.95" customHeight="1">
      <c r="A12" s="7" t="s">
        <v>129</v>
      </c>
      <c r="B12" s="39">
        <f t="shared" si="0"/>
        <v>0</v>
      </c>
      <c r="C12" s="40"/>
      <c r="D12" s="13"/>
      <c r="E12" s="23"/>
    </row>
    <row r="13" spans="1:5" ht="24.95" customHeight="1">
      <c r="A13" s="7" t="s">
        <v>130</v>
      </c>
      <c r="B13" s="39">
        <f t="shared" si="0"/>
        <v>0.57984999999999998</v>
      </c>
      <c r="C13" s="42">
        <v>0.57984999999999998</v>
      </c>
      <c r="D13" s="13"/>
      <c r="E13" s="23"/>
    </row>
    <row r="14" spans="1:5" ht="24.95" customHeight="1">
      <c r="A14" s="7" t="s">
        <v>131</v>
      </c>
      <c r="B14" s="39">
        <f t="shared" si="0"/>
        <v>0</v>
      </c>
      <c r="C14" s="40"/>
      <c r="D14" s="13"/>
      <c r="E14" s="23"/>
    </row>
    <row r="15" spans="1:5" ht="24.95" customHeight="1">
      <c r="A15" s="7" t="s">
        <v>132</v>
      </c>
      <c r="B15" s="39">
        <f t="shared" si="0"/>
        <v>0</v>
      </c>
      <c r="C15" s="40"/>
      <c r="D15" s="13"/>
      <c r="E15" s="23"/>
    </row>
    <row r="16" spans="1:5" ht="24.95" customHeight="1">
      <c r="A16" s="43" t="s">
        <v>133</v>
      </c>
      <c r="B16" s="39">
        <f t="shared" si="0"/>
        <v>0</v>
      </c>
      <c r="C16" s="40"/>
      <c r="D16" s="13"/>
      <c r="E16" s="23"/>
    </row>
    <row r="17" spans="1:5" ht="24.95" customHeight="1">
      <c r="A17" s="7" t="s">
        <v>134</v>
      </c>
      <c r="B17" s="39">
        <f t="shared" si="0"/>
        <v>46.847423999999997</v>
      </c>
      <c r="C17" s="40">
        <v>46.847423999999997</v>
      </c>
      <c r="D17" s="13"/>
      <c r="E17" s="23"/>
    </row>
    <row r="18" spans="1:5" ht="24.95" customHeight="1">
      <c r="A18" s="7" t="s">
        <v>135</v>
      </c>
      <c r="B18" s="39">
        <f t="shared" si="1" ref="B18:B28">C18+D18+E18</f>
        <v>0</v>
      </c>
      <c r="C18" s="40"/>
      <c r="D18" s="13"/>
      <c r="E18" s="23"/>
    </row>
    <row r="19" spans="1:5" ht="24.95" customHeight="1">
      <c r="A19" s="7" t="s">
        <v>136</v>
      </c>
      <c r="B19" s="39">
        <f t="shared" si="1"/>
        <v>3.220761</v>
      </c>
      <c r="C19" s="44">
        <v>3.220761</v>
      </c>
      <c r="D19" s="13"/>
      <c r="E19" s="23"/>
    </row>
    <row r="20" spans="1:5" ht="24.95" customHeight="1">
      <c r="A20" s="7" t="s">
        <v>137</v>
      </c>
      <c r="B20" s="36">
        <f t="shared" si="1"/>
        <v>23.749475</v>
      </c>
      <c r="C20" s="11">
        <f>C23</f>
        <v>23.749475</v>
      </c>
      <c r="D20" s="13"/>
      <c r="E20" s="23"/>
    </row>
    <row r="21" spans="1:5" ht="24.95" customHeight="1">
      <c r="A21" s="7" t="s">
        <v>138</v>
      </c>
      <c r="B21" s="39">
        <f t="shared" si="1"/>
        <v>0</v>
      </c>
      <c r="C21" s="13"/>
      <c r="D21" s="13"/>
      <c r="E21" s="23"/>
    </row>
    <row r="22" spans="1:5" ht="24.95" customHeight="1">
      <c r="A22" s="7" t="s">
        <v>139</v>
      </c>
      <c r="B22" s="39">
        <f t="shared" si="1"/>
        <v>0</v>
      </c>
      <c r="C22" s="13"/>
      <c r="D22" s="13"/>
      <c r="E22" s="23"/>
    </row>
    <row r="23" spans="1:5" ht="24.95" customHeight="1">
      <c r="A23" s="7" t="s">
        <v>140</v>
      </c>
      <c r="B23" s="39">
        <f t="shared" si="1"/>
        <v>23.749475</v>
      </c>
      <c r="C23" s="44">
        <v>23.749475</v>
      </c>
      <c r="D23" s="13"/>
      <c r="E23" s="23"/>
    </row>
    <row r="24" spans="1:5" ht="24.95" customHeight="1">
      <c r="A24" s="7" t="s">
        <v>141</v>
      </c>
      <c r="B24" s="39">
        <f t="shared" si="1"/>
        <v>0</v>
      </c>
      <c r="C24" s="13"/>
      <c r="D24" s="13"/>
      <c r="E24" s="23"/>
    </row>
    <row r="25" spans="1:5" ht="24.95" customHeight="1">
      <c r="A25" s="7" t="s">
        <v>142</v>
      </c>
      <c r="B25" s="39">
        <f t="shared" si="1"/>
        <v>0</v>
      </c>
      <c r="C25" s="13"/>
      <c r="D25" s="13"/>
      <c r="E25" s="23"/>
    </row>
    <row r="26" spans="1:5" ht="24.95" customHeight="1">
      <c r="A26" s="7" t="s">
        <v>143</v>
      </c>
      <c r="B26" s="39">
        <f t="shared" si="1"/>
        <v>0</v>
      </c>
      <c r="C26" s="13"/>
      <c r="D26" s="13"/>
      <c r="E26" s="23"/>
    </row>
    <row r="27" spans="1:5" ht="24.95" customHeight="1">
      <c r="A27" s="45" t="s">
        <v>144</v>
      </c>
      <c r="B27" s="36">
        <f t="shared" si="1"/>
        <v>36.561599999999999</v>
      </c>
      <c r="C27" s="11">
        <f>C28</f>
        <v>36.561599999999999</v>
      </c>
      <c r="D27" s="13"/>
      <c r="E27" s="23"/>
    </row>
    <row r="28" spans="1:5" ht="24.95" customHeight="1">
      <c r="A28" s="45" t="s">
        <v>145</v>
      </c>
      <c r="B28" s="39">
        <f t="shared" si="1"/>
        <v>36.561599999999999</v>
      </c>
      <c r="C28" s="46">
        <v>36.561599999999999</v>
      </c>
      <c r="D28" s="13"/>
      <c r="E28" s="23"/>
    </row>
    <row r="29" spans="1:5" ht="13.5">
      <c r="A29" s="18" t="s">
        <v>114</v>
      </c>
      <c r="C29" s="33"/>
      <c r="D29" s="33"/>
    </row>
  </sheetData>
  <mergeCells count="1">
    <mergeCell ref="A1:E1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H10" sqref="H10"/>
    </sheetView>
  </sheetViews>
  <sheetFormatPr defaultColWidth="9.005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76" t="s">
        <v>146</v>
      </c>
      <c r="B1" s="76"/>
      <c r="C1" s="76"/>
      <c r="D1" s="76"/>
    </row>
    <row r="2" spans="1:4" ht="13.5">
      <c r="A2" s="1"/>
      <c r="B2" s="2"/>
      <c r="C2" s="2"/>
      <c r="D2" s="2" t="s">
        <v>43</v>
      </c>
    </row>
    <row r="3" spans="1:4" ht="15" customHeight="1">
      <c r="A3" s="75" t="s">
        <v>147</v>
      </c>
      <c r="B3" s="75"/>
      <c r="C3" s="75" t="s">
        <v>148</v>
      </c>
      <c r="D3" s="75"/>
    </row>
    <row r="4" spans="1:4" ht="13.5">
      <c r="A4" s="9" t="s">
        <v>46</v>
      </c>
      <c r="B4" s="9" t="s">
        <v>47</v>
      </c>
      <c r="C4" s="9" t="s">
        <v>46</v>
      </c>
      <c r="D4" s="9" t="s">
        <v>149</v>
      </c>
    </row>
    <row r="5" spans="1:4" ht="13.5">
      <c r="A5" s="28" t="s">
        <v>150</v>
      </c>
      <c r="B5" s="29">
        <f>B6+B7+B8</f>
        <v>477.08560999999997</v>
      </c>
      <c r="C5" s="28" t="s">
        <v>151</v>
      </c>
      <c r="D5" s="29">
        <f>B5</f>
        <v>477.08560999999997</v>
      </c>
    </row>
    <row r="6" spans="1:4" ht="13.5">
      <c r="A6" s="28" t="s">
        <v>152</v>
      </c>
      <c r="B6" s="16">
        <v>477.08560999999997</v>
      </c>
      <c r="C6" s="28" t="s">
        <v>153</v>
      </c>
      <c r="D6" s="16"/>
    </row>
    <row r="7" spans="1:4" ht="13.5">
      <c r="A7" s="28" t="s">
        <v>154</v>
      </c>
      <c r="B7" s="16"/>
      <c r="C7" s="28" t="s">
        <v>155</v>
      </c>
      <c r="D7" s="16">
        <f>SUM(B7:C7)</f>
        <v>0</v>
      </c>
    </row>
    <row r="8" spans="1:4" ht="13.5">
      <c r="A8" s="28" t="s">
        <v>156</v>
      </c>
      <c r="B8" s="16"/>
      <c r="C8" s="28" t="s">
        <v>157</v>
      </c>
      <c r="D8" s="16">
        <f>SUM(B8:C8)</f>
        <v>0</v>
      </c>
    </row>
    <row r="9" spans="1:4" ht="13.5">
      <c r="A9" s="28"/>
      <c r="B9" s="30"/>
      <c r="C9" s="28" t="s">
        <v>158</v>
      </c>
      <c r="D9" s="16">
        <f>SUM(B9:C9)</f>
        <v>0</v>
      </c>
    </row>
    <row r="10" spans="1:4" ht="13.5">
      <c r="A10" s="28"/>
      <c r="B10" s="30"/>
      <c r="C10" s="28" t="s">
        <v>159</v>
      </c>
      <c r="D10" s="16">
        <f>表三!B6</f>
        <v>366.12650000000002</v>
      </c>
    </row>
    <row r="11" spans="1:4" ht="13.5">
      <c r="A11" s="28"/>
      <c r="B11" s="30"/>
      <c r="C11" s="28" t="s">
        <v>160</v>
      </c>
      <c r="D11" s="16">
        <f>SUM(B11:C11)</f>
        <v>0</v>
      </c>
    </row>
    <row r="12" spans="1:4" ht="13.5">
      <c r="A12" s="31"/>
      <c r="B12" s="32"/>
      <c r="C12" s="28" t="s">
        <v>161</v>
      </c>
      <c r="D12" s="16">
        <f>SUM(B12:C12)</f>
        <v>0</v>
      </c>
    </row>
    <row r="13" spans="1:4" ht="13.5">
      <c r="A13" s="31"/>
      <c r="B13" s="32"/>
      <c r="C13" s="28" t="s">
        <v>162</v>
      </c>
      <c r="D13" s="16">
        <f>表三!C11</f>
        <v>50.648035</v>
      </c>
    </row>
    <row r="14" spans="1:4" ht="13.5">
      <c r="A14" s="31"/>
      <c r="B14" s="32"/>
      <c r="C14" s="28" t="s">
        <v>163</v>
      </c>
      <c r="D14" s="16">
        <f>SUM(B14:C14)</f>
        <v>0</v>
      </c>
    </row>
    <row r="15" spans="1:4" ht="13.5">
      <c r="A15" s="31"/>
      <c r="B15" s="32"/>
      <c r="C15" s="28" t="s">
        <v>164</v>
      </c>
      <c r="D15" s="16">
        <f>表三!C20</f>
        <v>23.749475</v>
      </c>
    </row>
    <row r="16" spans="1:4" ht="13.5">
      <c r="A16" s="31"/>
      <c r="B16" s="32"/>
      <c r="C16" s="28" t="s">
        <v>165</v>
      </c>
      <c r="D16" s="16">
        <f t="shared" si="0" ref="D16:D24">SUM(B16:C16)</f>
        <v>0</v>
      </c>
    </row>
    <row r="17" spans="1:4" ht="13.5">
      <c r="A17" s="31"/>
      <c r="B17" s="32"/>
      <c r="C17" s="28" t="s">
        <v>166</v>
      </c>
      <c r="D17" s="16">
        <f t="shared" si="0"/>
        <v>0</v>
      </c>
    </row>
    <row r="18" spans="1:4" ht="13.5">
      <c r="A18" s="31"/>
      <c r="B18" s="32"/>
      <c r="C18" s="28" t="s">
        <v>167</v>
      </c>
      <c r="D18" s="16">
        <f t="shared" si="0"/>
        <v>0</v>
      </c>
    </row>
    <row r="19" spans="1:4" ht="13.5">
      <c r="A19" s="31"/>
      <c r="B19" s="32"/>
      <c r="C19" s="28" t="s">
        <v>168</v>
      </c>
      <c r="D19" s="16">
        <f t="shared" si="0"/>
        <v>0</v>
      </c>
    </row>
    <row r="20" spans="1:4" ht="13.5">
      <c r="A20" s="31"/>
      <c r="B20" s="32"/>
      <c r="C20" s="28" t="s">
        <v>169</v>
      </c>
      <c r="D20" s="16">
        <f t="shared" si="0"/>
        <v>0</v>
      </c>
    </row>
    <row r="21" spans="1:4" ht="13.5">
      <c r="A21" s="31"/>
      <c r="B21" s="32"/>
      <c r="C21" s="28" t="s">
        <v>170</v>
      </c>
      <c r="D21" s="16">
        <f t="shared" si="0"/>
        <v>0</v>
      </c>
    </row>
    <row r="22" spans="1:4" ht="13.5">
      <c r="A22" s="31"/>
      <c r="B22" s="32"/>
      <c r="C22" s="28" t="s">
        <v>171</v>
      </c>
      <c r="D22" s="16">
        <f t="shared" si="0"/>
        <v>0</v>
      </c>
    </row>
    <row r="23" spans="1:4" ht="13.5">
      <c r="A23" s="31"/>
      <c r="B23" s="32"/>
      <c r="C23" s="28" t="s">
        <v>172</v>
      </c>
      <c r="D23" s="16">
        <f t="shared" si="0"/>
        <v>0</v>
      </c>
    </row>
    <row r="24" spans="1:4" ht="13.5">
      <c r="A24" s="31"/>
      <c r="B24" s="32"/>
      <c r="C24" s="28" t="s">
        <v>173</v>
      </c>
      <c r="D24" s="16">
        <f t="shared" si="0"/>
        <v>0</v>
      </c>
    </row>
    <row r="25" spans="1:4" ht="13.5">
      <c r="A25" s="31"/>
      <c r="B25" s="32"/>
      <c r="C25" s="28" t="s">
        <v>174</v>
      </c>
      <c r="D25" s="16">
        <f>表三!C27</f>
        <v>36.561599999999999</v>
      </c>
    </row>
    <row r="26" spans="1:4" ht="13.5">
      <c r="A26" s="31"/>
      <c r="B26" s="32"/>
      <c r="C26" s="28" t="s">
        <v>175</v>
      </c>
      <c r="D26" s="16">
        <f t="shared" si="1" ref="D26:D35">SUM(B26:C26)</f>
        <v>0</v>
      </c>
    </row>
    <row r="27" spans="1:4" ht="13.5">
      <c r="A27" s="31"/>
      <c r="B27" s="32"/>
      <c r="C27" s="28" t="s">
        <v>176</v>
      </c>
      <c r="D27" s="16">
        <f t="shared" si="1"/>
        <v>0</v>
      </c>
    </row>
    <row r="28" spans="1:4" ht="13.5">
      <c r="A28" s="31"/>
      <c r="B28" s="32"/>
      <c r="C28" s="28" t="s">
        <v>177</v>
      </c>
      <c r="D28" s="16">
        <f t="shared" si="1"/>
        <v>0</v>
      </c>
    </row>
    <row r="29" spans="1:4" ht="13.5">
      <c r="A29" s="31"/>
      <c r="B29" s="32"/>
      <c r="C29" s="28" t="s">
        <v>178</v>
      </c>
      <c r="D29" s="16">
        <f t="shared" si="1"/>
        <v>0</v>
      </c>
    </row>
    <row r="30" spans="1:4" ht="13.5">
      <c r="A30" s="31"/>
      <c r="B30" s="32"/>
      <c r="C30" s="28" t="s">
        <v>179</v>
      </c>
      <c r="D30" s="16">
        <f t="shared" si="1"/>
        <v>0</v>
      </c>
    </row>
    <row r="31" spans="1:4" ht="13.5">
      <c r="A31" s="31"/>
      <c r="B31" s="32"/>
      <c r="C31" s="28" t="s">
        <v>180</v>
      </c>
      <c r="D31" s="16">
        <f t="shared" si="1"/>
        <v>0</v>
      </c>
    </row>
    <row r="32" spans="1:4" ht="13.5">
      <c r="A32" s="31"/>
      <c r="B32" s="32"/>
      <c r="C32" s="28" t="s">
        <v>181</v>
      </c>
      <c r="D32" s="16">
        <f t="shared" si="1"/>
        <v>0</v>
      </c>
    </row>
    <row r="33" spans="1:4" ht="13.5">
      <c r="A33" s="31"/>
      <c r="B33" s="32"/>
      <c r="C33" s="28" t="s">
        <v>182</v>
      </c>
      <c r="D33" s="16">
        <f t="shared" si="1"/>
        <v>0</v>
      </c>
    </row>
    <row r="34" spans="1:4" ht="13.5">
      <c r="A34" s="31"/>
      <c r="B34" s="32"/>
      <c r="C34" s="28" t="s">
        <v>183</v>
      </c>
      <c r="D34" s="16">
        <f t="shared" si="1"/>
        <v>0</v>
      </c>
    </row>
    <row r="35" spans="1:4" ht="13.5">
      <c r="A35" s="31"/>
      <c r="B35" s="32"/>
      <c r="C35" s="28"/>
      <c r="D35" s="16">
        <f t="shared" si="1"/>
        <v>0</v>
      </c>
    </row>
    <row r="36" spans="1:4" ht="13.5">
      <c r="A36" s="9" t="s">
        <v>184</v>
      </c>
      <c r="B36" s="12">
        <f>B5</f>
        <v>477.08560999999997</v>
      </c>
      <c r="C36" s="9" t="s">
        <v>185</v>
      </c>
      <c r="D36" s="12">
        <f>SUM(D6:D35)</f>
        <v>477.08561000000003</v>
      </c>
    </row>
    <row r="37" spans="1:4" ht="13.5">
      <c r="A37" s="18" t="s">
        <v>114</v>
      </c>
    </row>
    <row r="38" spans="1:4" ht="13.5">
      <c r="A38" s="19" t="s">
        <v>186</v>
      </c>
    </row>
  </sheetData>
  <mergeCells count="3">
    <mergeCell ref="A1:D1"/>
    <mergeCell ref="A3:B3"/>
    <mergeCell ref="C3:D3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6"/>
  <sheetViews>
    <sheetView workbookViewId="0" topLeftCell="A1">
      <selection pane="topLeft" activeCell="D7" sqref="D7"/>
    </sheetView>
  </sheetViews>
  <sheetFormatPr defaultColWidth="9.005" defaultRowHeight="13.5"/>
  <cols>
    <col min="1" max="1" width="17.625" customWidth="1"/>
    <col min="2" max="4" width="10.625"/>
    <col min="11" max="11" width="12.875" customWidth="1"/>
  </cols>
  <sheetData>
    <row r="1" spans="1:11" ht="20.25">
      <c r="A1" s="76" t="s">
        <v>187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3.5">
      <c r="A2" s="1"/>
      <c r="B2" s="2"/>
      <c r="C2" s="2"/>
      <c r="D2" s="2"/>
      <c r="E2" s="2"/>
      <c r="F2" s="2"/>
      <c r="G2" s="2"/>
      <c r="H2" s="2"/>
      <c r="I2" s="2"/>
      <c r="J2" s="2"/>
      <c r="K2" s="2" t="s">
        <v>43</v>
      </c>
    </row>
    <row r="3" spans="1:11" ht="15" customHeight="1">
      <c r="A3" s="75" t="s">
        <v>188</v>
      </c>
      <c r="B3" s="75" t="s">
        <v>122</v>
      </c>
      <c r="C3" s="75" t="s">
        <v>189</v>
      </c>
      <c r="D3" s="75"/>
      <c r="E3" s="75"/>
      <c r="F3" s="75" t="s">
        <v>190</v>
      </c>
      <c r="G3" s="75"/>
      <c r="H3" s="75"/>
      <c r="I3" s="75" t="s">
        <v>191</v>
      </c>
      <c r="J3" s="75"/>
      <c r="K3" s="75"/>
    </row>
    <row r="4" spans="1:11" ht="13.5">
      <c r="A4" s="75"/>
      <c r="B4" s="75"/>
      <c r="C4" s="9" t="s">
        <v>149</v>
      </c>
      <c r="D4" s="9" t="s">
        <v>118</v>
      </c>
      <c r="E4" s="9" t="s">
        <v>119</v>
      </c>
      <c r="F4" s="9" t="s">
        <v>149</v>
      </c>
      <c r="G4" s="9" t="s">
        <v>118</v>
      </c>
      <c r="H4" s="9" t="s">
        <v>119</v>
      </c>
      <c r="I4" s="9" t="s">
        <v>149</v>
      </c>
      <c r="J4" s="9" t="s">
        <v>118</v>
      </c>
      <c r="K4" s="9" t="s">
        <v>119</v>
      </c>
    </row>
    <row r="5" spans="1:11" ht="13.5">
      <c r="A5" s="27" t="s">
        <v>192</v>
      </c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>
        <v>6</v>
      </c>
      <c r="H5" s="27">
        <v>7</v>
      </c>
      <c r="I5" s="27">
        <v>8</v>
      </c>
      <c r="J5" s="27">
        <v>9</v>
      </c>
      <c r="K5" s="27">
        <v>10</v>
      </c>
    </row>
    <row r="6" spans="1:11" ht="13.5">
      <c r="A6" s="15" t="s">
        <v>122</v>
      </c>
      <c r="B6" s="22">
        <f>B7</f>
        <v>477.08561000000003</v>
      </c>
      <c r="C6" s="22">
        <f>C7</f>
        <v>477.08561000000003</v>
      </c>
      <c r="D6" s="22">
        <f>D7</f>
        <v>448.82521000000003</v>
      </c>
      <c r="E6" s="22">
        <f>E7</f>
        <v>28.260400000000001</v>
      </c>
      <c r="F6" s="23"/>
      <c r="G6" s="23"/>
      <c r="H6" s="23"/>
      <c r="I6" s="23"/>
      <c r="J6" s="23"/>
      <c r="K6" s="23"/>
    </row>
    <row r="7" spans="1:11" ht="13.5">
      <c r="A7" s="17" t="s">
        <v>3</v>
      </c>
      <c r="B7" s="23">
        <f>C7+F7+I7</f>
        <v>477.08561000000003</v>
      </c>
      <c r="C7" s="23">
        <f>D7+E7</f>
        <v>477.08561000000003</v>
      </c>
      <c r="D7" s="23">
        <v>448.82521000000003</v>
      </c>
      <c r="E7" s="23">
        <v>28.260400000000001</v>
      </c>
      <c r="F7" s="23"/>
      <c r="G7" s="23"/>
      <c r="H7" s="23"/>
      <c r="I7" s="23"/>
      <c r="J7" s="23"/>
      <c r="K7" s="23"/>
    </row>
    <row r="8" spans="1:11" ht="13.5">
      <c r="A8" s="17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ht="13.5">
      <c r="A9" s="17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3.5">
      <c r="A10" s="17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3.5">
      <c r="A11" s="17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13.5">
      <c r="A12" s="17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13.5">
      <c r="A13" s="17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3.5">
      <c r="A14" s="17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ht="13.5">
      <c r="A15" s="17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 ht="13.5">
      <c r="A16" s="18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fitToHeight="0" orientation="portrait" paperSize="9" scale="78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0"/>
  <sheetViews>
    <sheetView workbookViewId="0" topLeftCell="A1">
      <selection pane="topLeft" activeCell="H10" sqref="H10"/>
    </sheetView>
  </sheetViews>
  <sheetFormatPr defaultColWidth="9.005" defaultRowHeight="13.5"/>
  <cols>
    <col min="1" max="1" width="16.25" customWidth="1"/>
    <col min="2" max="2" width="30.25" customWidth="1"/>
    <col min="3" max="5" width="12" customWidth="1"/>
  </cols>
  <sheetData>
    <row r="1" spans="1:5" ht="20.25">
      <c r="A1" s="76" t="s">
        <v>193</v>
      </c>
      <c r="B1" s="76"/>
      <c r="C1" s="76"/>
      <c r="D1" s="76"/>
      <c r="E1" s="76"/>
    </row>
    <row r="2" spans="1:5" ht="13.5">
      <c r="A2" s="1"/>
      <c r="B2" s="2"/>
      <c r="C2" s="2"/>
      <c r="D2" s="2"/>
      <c r="E2" s="2" t="s">
        <v>43</v>
      </c>
    </row>
    <row r="3" spans="1:5" ht="15" customHeight="1">
      <c r="A3" s="75" t="s">
        <v>116</v>
      </c>
      <c r="B3" s="75"/>
      <c r="C3" s="75" t="s">
        <v>189</v>
      </c>
      <c r="D3" s="75"/>
      <c r="E3" s="75"/>
    </row>
    <row r="4" spans="1:5" ht="13.5">
      <c r="A4" s="9" t="s">
        <v>194</v>
      </c>
      <c r="B4" s="9" t="s">
        <v>195</v>
      </c>
      <c r="C4" s="9" t="s">
        <v>149</v>
      </c>
      <c r="D4" s="9" t="s">
        <v>118</v>
      </c>
      <c r="E4" s="9" t="s">
        <v>119</v>
      </c>
    </row>
    <row r="5" spans="1:5" ht="13.5">
      <c r="A5" s="9" t="s">
        <v>121</v>
      </c>
      <c r="B5" s="9" t="s">
        <v>121</v>
      </c>
      <c r="C5" s="9">
        <v>1</v>
      </c>
      <c r="D5" s="9">
        <v>2</v>
      </c>
      <c r="E5" s="9">
        <v>3</v>
      </c>
    </row>
    <row r="6" spans="1:5" ht="13.5">
      <c r="A6" s="25" t="s">
        <v>196</v>
      </c>
      <c r="B6" s="25" t="s">
        <v>122</v>
      </c>
      <c r="C6" s="22">
        <f>D6+E6</f>
        <v>477.08561000000003</v>
      </c>
      <c r="D6" s="22">
        <f>D7+D12+D16+D19+D21+D24</f>
        <v>448.82521000000003</v>
      </c>
      <c r="E6" s="22">
        <f>E7+E12+E16+E21+E24</f>
        <v>28.260400000000001</v>
      </c>
    </row>
    <row r="7" spans="1:5" ht="13.5">
      <c r="A7" s="26">
        <v>205</v>
      </c>
      <c r="B7" s="26" t="s">
        <v>197</v>
      </c>
      <c r="C7" s="22">
        <f t="shared" si="0" ref="C7:C26">D7+E7</f>
        <v>366.12650000000002</v>
      </c>
      <c r="D7" s="22">
        <f>D8</f>
        <v>337.86610000000002</v>
      </c>
      <c r="E7" s="22">
        <f>E8</f>
        <v>28.260400000000001</v>
      </c>
    </row>
    <row r="8" spans="1:5" ht="13.5">
      <c r="A8" s="26">
        <v>20502</v>
      </c>
      <c r="B8" s="26" t="s">
        <v>198</v>
      </c>
      <c r="C8" s="22">
        <f t="shared" si="0"/>
        <v>366.12650000000002</v>
      </c>
      <c r="D8" s="22">
        <f>D9+D10+D11</f>
        <v>337.86610000000002</v>
      </c>
      <c r="E8" s="22">
        <f>E9+E10+E11</f>
        <v>28.260400000000001</v>
      </c>
    </row>
    <row r="9" spans="1:5" ht="13.5">
      <c r="A9" s="26">
        <v>2050201</v>
      </c>
      <c r="B9" s="26" t="s">
        <v>199</v>
      </c>
      <c r="C9" s="22">
        <f t="shared" si="0"/>
        <v>360.62650000000002</v>
      </c>
      <c r="D9" s="22">
        <f>表三!C8</f>
        <v>334.56610000000001</v>
      </c>
      <c r="E9" s="23">
        <f>表三!D8</f>
        <v>26.060400000000001</v>
      </c>
    </row>
    <row r="10" spans="1:5" ht="13.5">
      <c r="A10" s="26">
        <v>2050202</v>
      </c>
      <c r="B10" s="26" t="s">
        <v>200</v>
      </c>
      <c r="C10" s="22">
        <f t="shared" si="0"/>
        <v>0</v>
      </c>
      <c r="D10" s="22">
        <f>表三!C9</f>
        <v>0</v>
      </c>
      <c r="E10" s="22"/>
    </row>
    <row r="11" spans="1:5" ht="13.5">
      <c r="A11" s="26">
        <v>2050299</v>
      </c>
      <c r="B11" s="26" t="s">
        <v>201</v>
      </c>
      <c r="C11" s="22">
        <f t="shared" si="0"/>
        <v>5.5</v>
      </c>
      <c r="D11" s="22">
        <v>3.30</v>
      </c>
      <c r="E11" s="22">
        <f>表三!D10</f>
        <v>2.2000000000000002</v>
      </c>
    </row>
    <row r="12" spans="1:5" ht="13.5">
      <c r="A12" s="26">
        <v>208</v>
      </c>
      <c r="B12" s="26" t="s">
        <v>202</v>
      </c>
      <c r="C12" s="22">
        <f t="shared" si="0"/>
        <v>47.427273999999997</v>
      </c>
      <c r="D12" s="22">
        <f>D13</f>
        <v>47.427273999999997</v>
      </c>
      <c r="E12" s="22"/>
    </row>
    <row r="13" spans="1:5" ht="13.5">
      <c r="A13" s="26">
        <v>20805</v>
      </c>
      <c r="B13" s="26" t="s">
        <v>203</v>
      </c>
      <c r="C13" s="22">
        <f t="shared" si="0"/>
        <v>47.427273999999997</v>
      </c>
      <c r="D13" s="22">
        <f>D14+D15</f>
        <v>47.427273999999997</v>
      </c>
      <c r="E13" s="22"/>
    </row>
    <row r="14" spans="1:5" ht="13.5">
      <c r="A14" s="26">
        <v>2080502</v>
      </c>
      <c r="B14" s="26" t="s">
        <v>204</v>
      </c>
      <c r="C14" s="22">
        <f t="shared" si="0"/>
        <v>0.57984999999999998</v>
      </c>
      <c r="D14" s="23">
        <f>表三!C13</f>
        <v>0.57984999999999998</v>
      </c>
      <c r="E14" s="22"/>
    </row>
    <row r="15" spans="1:5" ht="13.5">
      <c r="A15" s="26">
        <v>2080505</v>
      </c>
      <c r="B15" s="26" t="s">
        <v>205</v>
      </c>
      <c r="C15" s="22">
        <f t="shared" si="0"/>
        <v>46.847423999999997</v>
      </c>
      <c r="D15" s="23">
        <f>表三!C17</f>
        <v>46.847423999999997</v>
      </c>
      <c r="E15" s="22"/>
    </row>
    <row r="16" spans="1:5" ht="13.5">
      <c r="A16" s="26">
        <v>20808</v>
      </c>
      <c r="B16" s="26" t="s">
        <v>206</v>
      </c>
      <c r="C16" s="23">
        <f t="shared" si="0"/>
        <v>0</v>
      </c>
      <c r="D16" s="23">
        <v>0</v>
      </c>
      <c r="E16" s="22"/>
    </row>
    <row r="17" spans="1:5" ht="13.5">
      <c r="A17" s="26">
        <v>2080801</v>
      </c>
      <c r="B17" s="17" t="s">
        <v>207</v>
      </c>
      <c r="C17" s="23">
        <f t="shared" si="0"/>
        <v>0</v>
      </c>
      <c r="D17" s="23">
        <v>0</v>
      </c>
      <c r="E17" s="22"/>
    </row>
    <row r="18" spans="1:5" ht="13.5">
      <c r="A18" s="26">
        <v>2080899</v>
      </c>
      <c r="B18" s="26" t="s">
        <v>208</v>
      </c>
      <c r="C18" s="23">
        <f t="shared" si="0"/>
        <v>0</v>
      </c>
      <c r="D18" s="23">
        <v>0</v>
      </c>
      <c r="E18" s="22"/>
    </row>
    <row r="19" spans="1:5" ht="13.5">
      <c r="A19" s="25">
        <v>20899</v>
      </c>
      <c r="B19" s="25" t="s">
        <v>209</v>
      </c>
      <c r="C19" s="22">
        <f t="shared" si="0"/>
        <v>3.220761</v>
      </c>
      <c r="D19" s="22">
        <f>D20</f>
        <v>3.220761</v>
      </c>
      <c r="E19" s="22"/>
    </row>
    <row r="20" spans="1:5" ht="13.5">
      <c r="A20" s="26">
        <v>2089999</v>
      </c>
      <c r="B20" s="26" t="s">
        <v>209</v>
      </c>
      <c r="C20" s="22">
        <f t="shared" si="0"/>
        <v>3.220761</v>
      </c>
      <c r="D20" s="23">
        <f>表三!C19</f>
        <v>3.220761</v>
      </c>
      <c r="E20" s="23"/>
    </row>
    <row r="21" spans="1:5" s="24" customFormat="1" ht="13.5">
      <c r="A21" s="25">
        <v>210</v>
      </c>
      <c r="B21" s="25" t="s">
        <v>210</v>
      </c>
      <c r="C21" s="22">
        <f t="shared" si="0"/>
        <v>23.749475</v>
      </c>
      <c r="D21" s="22">
        <f>D22</f>
        <v>23.749475</v>
      </c>
      <c r="E21" s="22"/>
    </row>
    <row r="22" spans="1:5" ht="13.5">
      <c r="A22" s="26">
        <v>21011</v>
      </c>
      <c r="B22" s="26" t="s">
        <v>211</v>
      </c>
      <c r="C22" s="22">
        <f t="shared" si="0"/>
        <v>23.749475</v>
      </c>
      <c r="D22" s="23">
        <f>D23</f>
        <v>23.749475</v>
      </c>
      <c r="E22" s="23"/>
    </row>
    <row r="23" spans="1:5" ht="13.5">
      <c r="A23" s="25">
        <v>2101102</v>
      </c>
      <c r="B23" s="26" t="s">
        <v>212</v>
      </c>
      <c r="C23" s="22">
        <f t="shared" si="0"/>
        <v>23.749475</v>
      </c>
      <c r="D23" s="23">
        <f>表三!C20</f>
        <v>23.749475</v>
      </c>
      <c r="E23" s="22"/>
    </row>
    <row r="24" spans="1:5" s="24" customFormat="1" ht="13.5">
      <c r="A24" s="25">
        <v>221</v>
      </c>
      <c r="B24" s="25" t="s">
        <v>213</v>
      </c>
      <c r="C24" s="22">
        <f t="shared" si="0"/>
        <v>36.561599999999999</v>
      </c>
      <c r="D24" s="22">
        <f>D25</f>
        <v>36.561599999999999</v>
      </c>
      <c r="E24" s="22"/>
    </row>
    <row r="25" spans="1:5" ht="13.5">
      <c r="A25" s="26">
        <v>22102</v>
      </c>
      <c r="B25" s="26" t="s">
        <v>214</v>
      </c>
      <c r="C25" s="22">
        <f t="shared" si="0"/>
        <v>36.561599999999999</v>
      </c>
      <c r="D25" s="23">
        <f>D26</f>
        <v>36.561599999999999</v>
      </c>
      <c r="E25" s="22"/>
    </row>
    <row r="26" spans="1:5" ht="13.5">
      <c r="A26" s="26">
        <v>2210201</v>
      </c>
      <c r="B26" s="26" t="s">
        <v>215</v>
      </c>
      <c r="C26" s="22">
        <f t="shared" si="0"/>
        <v>36.561599999999999</v>
      </c>
      <c r="D26" s="23">
        <f>表三!C27</f>
        <v>36.561599999999999</v>
      </c>
      <c r="E26" s="22"/>
    </row>
    <row r="27" spans="1:5" ht="13.5">
      <c r="A27" s="26"/>
      <c r="B27" s="26"/>
      <c r="C27" s="23"/>
      <c r="D27" s="23"/>
      <c r="E27" s="23"/>
    </row>
    <row r="28" spans="1:5" ht="13.5">
      <c r="A28" s="18" t="s">
        <v>114</v>
      </c>
    </row>
    <row r="29" spans="1:5" ht="13.5">
      <c r="A29" s="19" t="s">
        <v>186</v>
      </c>
    </row>
    <row r="30" spans="1:5" ht="13.5">
      <c r="A30" s="19" t="s">
        <v>186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3"/>
  <sheetViews>
    <sheetView workbookViewId="0" topLeftCell="A1">
      <selection pane="topLeft" activeCell="G20" sqref="G20"/>
    </sheetView>
  </sheetViews>
  <sheetFormatPr defaultColWidth="9.005" defaultRowHeight="13.5"/>
  <cols>
    <col min="1" max="1" width="12.125" customWidth="1"/>
    <col min="2" max="2" width="22.375" customWidth="1"/>
    <col min="3" max="3" width="16.5" customWidth="1"/>
    <col min="4" max="4" width="11" customWidth="1"/>
    <col min="5" max="5" width="13.75" customWidth="1"/>
  </cols>
  <sheetData>
    <row r="1" spans="1:5" ht="20.25">
      <c r="A1" s="76" t="s">
        <v>216</v>
      </c>
      <c r="B1" s="76"/>
      <c r="C1" s="76"/>
      <c r="D1" s="76"/>
      <c r="E1" s="76"/>
    </row>
    <row r="2" spans="1:5" ht="13.5">
      <c r="A2" s="1"/>
      <c r="B2" s="2"/>
      <c r="C2" s="2"/>
      <c r="D2" s="2"/>
      <c r="E2" s="2" t="s">
        <v>43</v>
      </c>
    </row>
    <row r="3" spans="1:5" ht="15" customHeight="1">
      <c r="A3" s="75" t="s">
        <v>217</v>
      </c>
      <c r="B3" s="75"/>
      <c r="C3" s="75" t="s">
        <v>218</v>
      </c>
      <c r="D3" s="75"/>
      <c r="E3" s="75"/>
    </row>
    <row r="4" spans="1:5" ht="13.5">
      <c r="A4" s="9" t="s">
        <v>194</v>
      </c>
      <c r="B4" s="9" t="s">
        <v>195</v>
      </c>
      <c r="C4" s="9" t="s">
        <v>149</v>
      </c>
      <c r="D4" s="9" t="s">
        <v>219</v>
      </c>
      <c r="E4" s="9" t="s">
        <v>220</v>
      </c>
    </row>
    <row r="5" spans="1:5" ht="13.5">
      <c r="A5" s="9" t="s">
        <v>121</v>
      </c>
      <c r="B5" s="9" t="s">
        <v>121</v>
      </c>
      <c r="C5" s="9">
        <v>1</v>
      </c>
      <c r="D5" s="9">
        <v>2</v>
      </c>
      <c r="E5" s="9">
        <v>3</v>
      </c>
    </row>
    <row r="6" spans="1:5" ht="13.5">
      <c r="A6" s="15" t="s">
        <v>196</v>
      </c>
      <c r="B6" s="15" t="s">
        <v>122</v>
      </c>
      <c r="C6" s="22">
        <f>C7+C16+C18</f>
        <v>448.82521000000003</v>
      </c>
      <c r="D6" s="22">
        <f>D7+D16+D18</f>
        <v>445.52521000000002</v>
      </c>
      <c r="E6" s="22">
        <f>E7+E16+E18</f>
        <v>3.2999999999999998</v>
      </c>
    </row>
    <row r="7" spans="1:5" ht="13.5">
      <c r="A7" s="15">
        <v>301</v>
      </c>
      <c r="B7" s="15" t="s">
        <v>221</v>
      </c>
      <c r="C7" s="22">
        <f>D7+E7</f>
        <v>444.94535999999999</v>
      </c>
      <c r="D7" s="22">
        <f>D8+D9+D10+D11+D12+D13+D14+D15</f>
        <v>444.94535999999999</v>
      </c>
      <c r="E7" s="22"/>
    </row>
    <row r="8" spans="1:5" ht="13.5">
      <c r="A8" s="17">
        <v>30101</v>
      </c>
      <c r="B8" s="17" t="s">
        <v>222</v>
      </c>
      <c r="C8" s="23">
        <f>D8+E8</f>
        <v>140.14680000000001</v>
      </c>
      <c r="D8" s="23">
        <v>140.14680000000001</v>
      </c>
      <c r="E8" s="23"/>
    </row>
    <row r="9" spans="1:5" ht="13.5">
      <c r="A9" s="17">
        <v>30102</v>
      </c>
      <c r="B9" s="17" t="s">
        <v>223</v>
      </c>
      <c r="C9" s="23">
        <f t="shared" si="0" ref="C9:C21">D9+E9</f>
        <v>100.98609999999999</v>
      </c>
      <c r="D9" s="23">
        <v>100.98609999999999</v>
      </c>
      <c r="E9" s="23"/>
    </row>
    <row r="10" spans="1:5" ht="13.5">
      <c r="A10" s="17">
        <v>30107</v>
      </c>
      <c r="B10" s="17" t="s">
        <v>224</v>
      </c>
      <c r="C10" s="23">
        <f t="shared" si="0"/>
        <v>88.933199999999999</v>
      </c>
      <c r="D10" s="23">
        <v>88.933199999999999</v>
      </c>
      <c r="E10" s="23"/>
    </row>
    <row r="11" spans="1:5" ht="13.5">
      <c r="A11" s="17">
        <v>30108</v>
      </c>
      <c r="B11" s="17" t="s">
        <v>225</v>
      </c>
      <c r="C11" s="23">
        <f t="shared" si="0"/>
        <v>46.847423999999997</v>
      </c>
      <c r="D11" s="23">
        <v>46.847423999999997</v>
      </c>
      <c r="E11" s="23"/>
    </row>
    <row r="12" spans="1:5" ht="13.5">
      <c r="A12" s="17">
        <v>30110</v>
      </c>
      <c r="B12" s="17" t="s">
        <v>226</v>
      </c>
      <c r="C12" s="23">
        <f t="shared" si="0"/>
        <v>23.749475</v>
      </c>
      <c r="D12" s="23">
        <v>23.749475</v>
      </c>
      <c r="E12" s="23"/>
    </row>
    <row r="13" spans="1:5" ht="13.5">
      <c r="A13" s="17">
        <v>30112</v>
      </c>
      <c r="B13" s="17" t="s">
        <v>227</v>
      </c>
      <c r="C13" s="23">
        <f t="shared" si="0"/>
        <v>3.220761</v>
      </c>
      <c r="D13" s="23">
        <v>3.220761</v>
      </c>
      <c r="E13" s="23"/>
    </row>
    <row r="14" spans="1:5" ht="13.5">
      <c r="A14" s="17">
        <v>30113</v>
      </c>
      <c r="B14" s="17" t="s">
        <v>215</v>
      </c>
      <c r="C14" s="23">
        <f t="shared" si="0"/>
        <v>36.561599999999999</v>
      </c>
      <c r="D14" s="23">
        <v>36.561599999999999</v>
      </c>
      <c r="E14" s="23"/>
    </row>
    <row r="15" spans="1:5" ht="13.5">
      <c r="A15" s="17">
        <v>30199</v>
      </c>
      <c r="B15" s="17" t="s">
        <v>228</v>
      </c>
      <c r="C15" s="23">
        <f t="shared" si="0"/>
        <v>4.5</v>
      </c>
      <c r="D15" s="23">
        <v>4.50</v>
      </c>
      <c r="E15" s="23"/>
    </row>
    <row r="16" spans="1:5" s="20" customFormat="1" ht="13.5">
      <c r="A16" s="15">
        <v>302</v>
      </c>
      <c r="B16" s="15" t="s">
        <v>229</v>
      </c>
      <c r="C16" s="22">
        <f t="shared" si="0"/>
        <v>3.2999999999999998</v>
      </c>
      <c r="D16" s="22"/>
      <c r="E16" s="22">
        <v>3.30</v>
      </c>
    </row>
    <row r="17" spans="1:5" ht="13.5">
      <c r="A17" s="17">
        <v>30228</v>
      </c>
      <c r="B17" s="17" t="s">
        <v>230</v>
      </c>
      <c r="C17" s="23">
        <f t="shared" si="0"/>
        <v>3.2999999999999998</v>
      </c>
      <c r="D17" s="23">
        <v>3.30</v>
      </c>
      <c r="E17" s="23"/>
    </row>
    <row r="18" spans="1:5" s="20" customFormat="1" ht="13.5">
      <c r="A18" s="15">
        <v>208</v>
      </c>
      <c r="B18" s="15" t="s">
        <v>202</v>
      </c>
      <c r="C18" s="22">
        <f t="shared" si="0"/>
        <v>0.57984999999999998</v>
      </c>
      <c r="D18" s="22">
        <f>D19+D20+D21</f>
        <v>0.57984999999999998</v>
      </c>
      <c r="E18" s="22"/>
    </row>
    <row r="19" spans="1:5" s="21" customFormat="1" ht="13.5">
      <c r="A19" s="17">
        <v>20805</v>
      </c>
      <c r="B19" s="17" t="s">
        <v>231</v>
      </c>
      <c r="C19" s="23">
        <f t="shared" si="0"/>
        <v>0.57984999999999998</v>
      </c>
      <c r="D19" s="23">
        <f>表三!C13</f>
        <v>0.57984999999999998</v>
      </c>
      <c r="E19" s="23"/>
    </row>
    <row r="20" spans="1:5" ht="13.5">
      <c r="A20" s="17">
        <v>2080899</v>
      </c>
      <c r="B20" s="17" t="s">
        <v>232</v>
      </c>
      <c r="C20" s="23">
        <f t="shared" si="0"/>
        <v>0</v>
      </c>
      <c r="D20" s="23"/>
      <c r="E20" s="23"/>
    </row>
    <row r="21" spans="1:5" ht="13.5">
      <c r="A21" s="17" t="s">
        <v>233</v>
      </c>
      <c r="B21" s="17" t="s">
        <v>207</v>
      </c>
      <c r="C21" s="23">
        <f t="shared" si="0"/>
        <v>0</v>
      </c>
      <c r="D21" s="23"/>
      <c r="E21" s="23"/>
    </row>
    <row r="22" spans="1:5" ht="13.5">
      <c r="A22" s="18" t="s">
        <v>114</v>
      </c>
    </row>
    <row r="23" spans="1:5" ht="13.5">
      <c r="A23" s="19" t="s">
        <v>186</v>
      </c>
    </row>
  </sheetData>
  <mergeCells count="3">
    <mergeCell ref="A1:E1"/>
    <mergeCell ref="A3:B3"/>
    <mergeCell ref="C3:E3"/>
  </mergeCells>
  <pageMargins left="0.75" right="0.75" top="1" bottom="1" header="0.5" footer="0.5"/>
  <pageSetup fitToHeight="0"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8"/>
  <sheetViews>
    <sheetView workbookViewId="0" topLeftCell="A1">
      <selection pane="topLeft" activeCell="K12" sqref="J11:K12"/>
    </sheetView>
  </sheetViews>
  <sheetFormatPr defaultColWidth="9.005" defaultRowHeight="13.5"/>
  <cols>
    <col min="1" max="1" width="29" customWidth="1"/>
    <col min="2" max="8" width="14.625" customWidth="1"/>
  </cols>
  <sheetData>
    <row r="1" spans="1:8" ht="20.25">
      <c r="A1" s="76" t="s">
        <v>234</v>
      </c>
      <c r="B1" s="76"/>
      <c r="C1" s="76"/>
      <c r="D1" s="76"/>
      <c r="E1" s="76"/>
      <c r="F1" s="76"/>
      <c r="G1" s="76"/>
      <c r="H1" s="76"/>
    </row>
    <row r="2" spans="1:8" ht="13.5">
      <c r="A2" s="1"/>
      <c r="B2" s="2"/>
      <c r="C2" s="2"/>
      <c r="D2" s="2"/>
      <c r="E2" s="2"/>
      <c r="F2" s="2"/>
      <c r="G2" s="2"/>
      <c r="H2" s="2" t="s">
        <v>43</v>
      </c>
    </row>
    <row r="3" spans="1:8" ht="15" customHeight="1">
      <c r="A3" s="75" t="s">
        <v>188</v>
      </c>
      <c r="B3" s="77" t="s">
        <v>235</v>
      </c>
      <c r="C3" s="77"/>
      <c r="D3" s="77"/>
      <c r="E3" s="77"/>
      <c r="F3" s="77"/>
      <c r="G3" s="77" t="s">
        <v>236</v>
      </c>
      <c r="H3" s="77" t="s">
        <v>237</v>
      </c>
    </row>
    <row r="4" spans="1:8" ht="15" customHeight="1">
      <c r="A4" s="75"/>
      <c r="B4" s="77" t="s">
        <v>149</v>
      </c>
      <c r="C4" s="77" t="s">
        <v>238</v>
      </c>
      <c r="D4" s="77" t="s">
        <v>239</v>
      </c>
      <c r="E4" s="77" t="s">
        <v>240</v>
      </c>
      <c r="F4" s="77"/>
      <c r="G4" s="77"/>
      <c r="H4" s="77"/>
    </row>
    <row r="5" spans="1:8" ht="13.5">
      <c r="A5" s="75"/>
      <c r="B5" s="77"/>
      <c r="C5" s="77"/>
      <c r="D5" s="77"/>
      <c r="E5" s="4" t="s">
        <v>241</v>
      </c>
      <c r="F5" s="4" t="s">
        <v>242</v>
      </c>
      <c r="G5" s="77"/>
      <c r="H5" s="77"/>
    </row>
    <row r="6" spans="1:8" ht="13.5">
      <c r="A6" s="4" t="s">
        <v>121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</row>
    <row r="7" spans="1:8" ht="13.5">
      <c r="A7" s="15" t="s">
        <v>122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spans="1:8" ht="13.5">
      <c r="A8" s="17" t="s">
        <v>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</row>
    <row r="9" spans="1:8" ht="13.5">
      <c r="A9" s="17"/>
      <c r="B9" s="16"/>
      <c r="C9" s="16"/>
      <c r="D9" s="16"/>
      <c r="E9" s="16"/>
      <c r="F9" s="16"/>
      <c r="G9" s="16"/>
      <c r="H9" s="16"/>
    </row>
    <row r="10" spans="1:8" ht="13.5">
      <c r="A10" s="17"/>
      <c r="B10" s="16"/>
      <c r="C10" s="16"/>
      <c r="D10" s="16"/>
      <c r="E10" s="16"/>
      <c r="F10" s="16"/>
      <c r="G10" s="16"/>
      <c r="H10" s="16"/>
    </row>
    <row r="11" spans="1:8" ht="13.5">
      <c r="A11" s="17"/>
      <c r="B11" s="16"/>
      <c r="C11" s="16"/>
      <c r="D11" s="16"/>
      <c r="E11" s="16"/>
      <c r="F11" s="16"/>
      <c r="G11" s="16"/>
      <c r="H11" s="16"/>
    </row>
    <row r="12" spans="1:8" ht="13.5">
      <c r="A12" s="17"/>
      <c r="B12" s="16"/>
      <c r="C12" s="16"/>
      <c r="D12" s="16"/>
      <c r="E12" s="16"/>
      <c r="F12" s="16"/>
      <c r="G12" s="16"/>
      <c r="H12" s="16"/>
    </row>
    <row r="13" spans="1:8" ht="13.5">
      <c r="A13" s="17"/>
      <c r="B13" s="16"/>
      <c r="C13" s="16"/>
      <c r="D13" s="16"/>
      <c r="E13" s="16"/>
      <c r="F13" s="16"/>
      <c r="G13" s="16"/>
      <c r="H13" s="16"/>
    </row>
    <row r="14" spans="1:8" ht="13.5">
      <c r="A14" s="17"/>
      <c r="B14" s="16"/>
      <c r="C14" s="16"/>
      <c r="D14" s="16"/>
      <c r="E14" s="16"/>
      <c r="F14" s="16"/>
      <c r="G14" s="16"/>
      <c r="H14" s="16"/>
    </row>
    <row r="15" spans="1:8" ht="13.5">
      <c r="A15" s="17"/>
      <c r="B15" s="16"/>
      <c r="C15" s="16"/>
      <c r="D15" s="16"/>
      <c r="E15" s="16"/>
      <c r="F15" s="16"/>
      <c r="G15" s="16"/>
      <c r="H15" s="16"/>
    </row>
    <row r="16" spans="1:8" ht="13.5">
      <c r="A16" s="17"/>
      <c r="B16" s="16"/>
      <c r="C16" s="16"/>
      <c r="D16" s="16"/>
      <c r="E16" s="16"/>
      <c r="F16" s="16"/>
      <c r="G16" s="16"/>
      <c r="H16" s="16"/>
    </row>
    <row r="17" spans="1:8" ht="13.5">
      <c r="A17" s="18" t="s">
        <v>114</v>
      </c>
    </row>
    <row r="18" spans="1:8" ht="13.5">
      <c r="A18" s="19" t="s">
        <v>186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fitToHeight="0" orientation="portrait" paperSize="9" scale="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Lenovo</cp:lastModifiedBy>
  <cp:lastPrinted>2024-02-01T09:31:00Z</cp:lastPrinted>
  <dcterms:created xsi:type="dcterms:W3CDTF">2023-04-12T15:17:00Z</dcterms:created>
  <dcterms:modified xsi:type="dcterms:W3CDTF">2024-03-15T07:54:38Z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16A1658F27E44FC680EB4C4748136882_13</vt:lpwstr>
  </property>
  <property fmtid="{D5CDD505-2E9C-101B-9397-08002B2CF9AE}" pid="3" name="KSOProductBuildVer">
    <vt:lpwstr>2052-12.1.0.16388</vt:lpwstr>
  </property>
</Properties>
</file>